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185" activeTab="0"/>
  </bookViews>
  <sheets>
    <sheet name="Komunální odpad" sheetId="1" r:id="rId1"/>
    <sheet name="Nebezpečný odpad" sheetId="2" r:id="rId2"/>
    <sheet name="Kontejnery NO" sheetId="3" r:id="rId3"/>
    <sheet name="Pytle na odpad" sheetId="4" r:id="rId4"/>
  </sheets>
  <definedNames/>
  <calcPr fullCalcOnLoad="1"/>
</workbook>
</file>

<file path=xl/sharedStrings.xml><?xml version="1.0" encoding="utf-8"?>
<sst xmlns="http://schemas.openxmlformats.org/spreadsheetml/2006/main" count="184" uniqueCount="87">
  <si>
    <t>Kód druhu odpadu</t>
  </si>
  <si>
    <t>O</t>
  </si>
  <si>
    <t>Objemný odpad</t>
  </si>
  <si>
    <t>Název druhu odpadu</t>
  </si>
  <si>
    <t>Název druhu kontejneru</t>
  </si>
  <si>
    <t>Počet</t>
  </si>
  <si>
    <t>Nabídková cena celkem v Kč bez DPH</t>
  </si>
  <si>
    <t>Cena za tunu v Kč bez DPH</t>
  </si>
  <si>
    <t>Biologicky rozložitelný odpad z kuchyní a stravoven</t>
  </si>
  <si>
    <t>Tabulka pro zpracování nabídkové ceny</t>
  </si>
  <si>
    <r>
      <t xml:space="preserve">Celková nabídková cena bez DPH - za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rok</t>
    </r>
    <r>
      <rPr>
        <sz val="10"/>
        <rFont val="Arial"/>
        <family val="2"/>
      </rPr>
      <t xml:space="preserve"> plnění</t>
    </r>
  </si>
  <si>
    <t>Předpokládaný objem v t/rok</t>
  </si>
  <si>
    <t>Kateg. Odpadu</t>
  </si>
  <si>
    <t>Cena za roční pronájem/ks v Kč bez DPH</t>
  </si>
  <si>
    <t>Cena za roční pronájem v Kč bez DPH celkem</t>
  </si>
  <si>
    <r>
      <t>Celková nabídková cena bez DPH - za 4</t>
    </r>
    <r>
      <rPr>
        <b/>
        <sz val="10"/>
        <rFont val="Arial"/>
        <family val="2"/>
      </rPr>
      <t xml:space="preserve"> roky</t>
    </r>
    <r>
      <rPr>
        <sz val="10"/>
        <rFont val="Arial"/>
        <family val="2"/>
      </rPr>
      <t xml:space="preserve"> plnění</t>
    </r>
  </si>
  <si>
    <t>Likvidace odpadu v Oblastní nemocnici Náchod a.s. - komunální odpad</t>
  </si>
  <si>
    <t xml:space="preserve">Přehled o kategoriích odpadů </t>
  </si>
  <si>
    <t>150102</t>
  </si>
  <si>
    <t xml:space="preserve">Plastové obaly </t>
  </si>
  <si>
    <t>150107</t>
  </si>
  <si>
    <t xml:space="preserve">Skleněné obaly </t>
  </si>
  <si>
    <t>200301</t>
  </si>
  <si>
    <t>Komunální odpad</t>
  </si>
  <si>
    <t>200307</t>
  </si>
  <si>
    <t>kontejner na odpad 1100 l</t>
  </si>
  <si>
    <t>kontejner na skleněné obaly - 1100 l - zvon</t>
  </si>
  <si>
    <t>kontejner na plastové obaly - 1100 l</t>
  </si>
  <si>
    <t>kontejner na odpad 770 l</t>
  </si>
  <si>
    <t>kontejner na odpad 240 l</t>
  </si>
  <si>
    <t>Likvidace odpadu v Oblastní nemocnici Náchod a.s. - nebezpečný odpad</t>
  </si>
  <si>
    <t>180103</t>
  </si>
  <si>
    <t>Nebezpečný odpad ze všech lokalit Oblastní nemocnice Náchod a.s.</t>
  </si>
  <si>
    <t>N</t>
  </si>
  <si>
    <t>180106</t>
  </si>
  <si>
    <t>180108</t>
  </si>
  <si>
    <t>180109</t>
  </si>
  <si>
    <t>Kontejnery na nebezpečný odpad</t>
  </si>
  <si>
    <t>Položka č.</t>
  </si>
  <si>
    <t>Materiál</t>
  </si>
  <si>
    <t>Minimální rozměr (cm)</t>
  </si>
  <si>
    <t>Minimální objem (litrů)</t>
  </si>
  <si>
    <t>Barva</t>
  </si>
  <si>
    <t>Požadovaný počet vzorků</t>
  </si>
  <si>
    <t>Katalogové/ objednací číslo</t>
  </si>
  <si>
    <t>Nabídková cena za kus v Kč bez DPH</t>
  </si>
  <si>
    <t>% sazba DPH</t>
  </si>
  <si>
    <t>Nabídková cena za kus v Kč vč. DPH</t>
  </si>
  <si>
    <t>Nabídková cena v Kč za předpokládané množství včetně DPH</t>
  </si>
  <si>
    <t>2.</t>
  </si>
  <si>
    <t>PP</t>
  </si>
  <si>
    <t>1 ks</t>
  </si>
  <si>
    <t>3.</t>
  </si>
  <si>
    <t>4.</t>
  </si>
  <si>
    <t>5.</t>
  </si>
  <si>
    <t>6.</t>
  </si>
  <si>
    <t>7.</t>
  </si>
  <si>
    <t>8.</t>
  </si>
  <si>
    <t>9.</t>
  </si>
  <si>
    <t>…………………………..……..</t>
  </si>
  <si>
    <t>jméno a podpis účastníka</t>
  </si>
  <si>
    <t>Pytle na odpad</t>
  </si>
  <si>
    <t>Materiál / typ uloženého odpadu</t>
  </si>
  <si>
    <t>Minimální síla materiálu (µm)</t>
  </si>
  <si>
    <t>1.</t>
  </si>
  <si>
    <t>LDPE / nebezpečný</t>
  </si>
  <si>
    <t>70x110</t>
  </si>
  <si>
    <t>žlutá</t>
  </si>
  <si>
    <t>1 role</t>
  </si>
  <si>
    <t>černá</t>
  </si>
  <si>
    <t>červená</t>
  </si>
  <si>
    <t>zelená</t>
  </si>
  <si>
    <t>modrá</t>
  </si>
  <si>
    <t>10.</t>
  </si>
  <si>
    <t>transparentní</t>
  </si>
  <si>
    <t xml:space="preserve">LDPE </t>
  </si>
  <si>
    <t>hnědá</t>
  </si>
  <si>
    <t xml:space="preserve">bílá </t>
  </si>
  <si>
    <t>* Zadavatel si vyhrazuje právo neodebrat či překročit uvedené předpokládané množství s ohledem na aktuální potřeby jednotlivých oddělení</t>
  </si>
  <si>
    <t>Předpokládaný objem zboží za 4 roky (ks pytlů)*</t>
  </si>
  <si>
    <t xml:space="preserve">žlutá </t>
  </si>
  <si>
    <t>Předpokládaný objem zboží za 4 roky (ks kontejnerů)*</t>
  </si>
  <si>
    <t>kontejner pro nebezpečný odpad - 25 m3</t>
  </si>
  <si>
    <t>Příloha č. 4 / str. 1 ze 4</t>
  </si>
  <si>
    <t>Příloha č. 4 / str. 2 ze 4</t>
  </si>
  <si>
    <t>Příloha č. 4 / str. 3 ze 4</t>
  </si>
  <si>
    <t>Příloha č. 4 / str.4 ze 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</si>
</sst>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¥€-2]\ #\ ##,000_);[Red]\([$€-2]\ #\ ##,000\)"/>
    <numFmt numFmtId="169" formatCode="0.000"/>
    <numFmt numFmtId="170" formatCode="#,##0.00\ &quot;Kč&quot;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3" fontId="0" fillId="31" borderId="10" xfId="0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169" fontId="0" fillId="0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wrapText="1"/>
    </xf>
    <xf numFmtId="169" fontId="0" fillId="0" borderId="15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169" fontId="0" fillId="0" borderId="17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left" wrapText="1"/>
    </xf>
    <xf numFmtId="169" fontId="0" fillId="0" borderId="23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1" fontId="47" fillId="32" borderId="31" xfId="49" applyNumberFormat="1" applyFont="1" applyFill="1" applyBorder="1" applyAlignment="1">
      <alignment horizontal="center" vertical="center" wrapText="1"/>
    </xf>
    <xf numFmtId="1" fontId="48" fillId="32" borderId="23" xfId="49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0" fontId="47" fillId="32" borderId="33" xfId="0" applyNumberFormat="1" applyFont="1" applyFill="1" applyBorder="1" applyAlignment="1">
      <alignment horizontal="center" vertical="center" wrapText="1"/>
    </xf>
    <xf numFmtId="1" fontId="48" fillId="32" borderId="23" xfId="49" applyNumberFormat="1" applyFont="1" applyFill="1" applyBorder="1" applyAlignment="1" applyProtection="1">
      <alignment horizontal="center" vertical="center"/>
      <protection/>
    </xf>
    <xf numFmtId="170" fontId="48" fillId="32" borderId="34" xfId="0" applyNumberFormat="1" applyFont="1" applyFill="1" applyBorder="1" applyAlignment="1">
      <alignment horizontal="center" vertical="center"/>
    </xf>
    <xf numFmtId="43" fontId="49" fillId="32" borderId="35" xfId="34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" fontId="47" fillId="32" borderId="39" xfId="49" applyNumberFormat="1" applyFont="1" applyFill="1" applyBorder="1" applyAlignment="1">
      <alignment horizontal="center" vertical="center" wrapText="1"/>
    </xf>
    <xf numFmtId="170" fontId="47" fillId="32" borderId="40" xfId="0" applyNumberFormat="1" applyFont="1" applyFill="1" applyBorder="1" applyAlignment="1">
      <alignment horizontal="center" vertical="center" wrapText="1"/>
    </xf>
    <xf numFmtId="1" fontId="48" fillId="32" borderId="41" xfId="49" applyNumberFormat="1" applyFont="1" applyFill="1" applyBorder="1" applyAlignment="1" applyProtection="1">
      <alignment horizontal="center" vertical="center"/>
      <protection/>
    </xf>
    <xf numFmtId="170" fontId="48" fillId="32" borderId="42" xfId="0" applyNumberFormat="1" applyFont="1" applyFill="1" applyBorder="1" applyAlignment="1">
      <alignment horizontal="center" vertical="center"/>
    </xf>
    <xf numFmtId="43" fontId="49" fillId="32" borderId="43" xfId="34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0" fontId="9" fillId="33" borderId="4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" fontId="47" fillId="32" borderId="54" xfId="49" applyNumberFormat="1" applyFont="1" applyFill="1" applyBorder="1" applyAlignment="1">
      <alignment horizontal="center" vertical="center" wrapText="1"/>
    </xf>
    <xf numFmtId="170" fontId="47" fillId="32" borderId="53" xfId="0" applyNumberFormat="1" applyFont="1" applyFill="1" applyBorder="1" applyAlignment="1">
      <alignment horizontal="center" vertical="center" wrapText="1"/>
    </xf>
    <xf numFmtId="1" fontId="48" fillId="32" borderId="52" xfId="49" applyNumberFormat="1" applyFont="1" applyFill="1" applyBorder="1" applyAlignment="1">
      <alignment horizontal="center" vertical="center"/>
    </xf>
    <xf numFmtId="170" fontId="48" fillId="32" borderId="54" xfId="0" applyNumberFormat="1" applyFont="1" applyFill="1" applyBorder="1" applyAlignment="1">
      <alignment horizontal="center" vertical="center"/>
    </xf>
    <xf numFmtId="43" fontId="49" fillId="32" borderId="48" xfId="34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3" fontId="0" fillId="0" borderId="57" xfId="34" applyNumberFormat="1" applyFont="1" applyBorder="1" applyAlignment="1">
      <alignment horizontal="center" vertical="center"/>
    </xf>
    <xf numFmtId="3" fontId="0" fillId="0" borderId="58" xfId="34" applyNumberFormat="1" applyFont="1" applyBorder="1" applyAlignment="1">
      <alignment horizontal="center" vertical="center"/>
    </xf>
    <xf numFmtId="3" fontId="0" fillId="0" borderId="59" xfId="34" applyNumberFormat="1" applyFont="1" applyBorder="1" applyAlignment="1">
      <alignment horizontal="center" vertical="center"/>
    </xf>
    <xf numFmtId="3" fontId="0" fillId="0" borderId="60" xfId="34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34" applyNumberFormat="1" applyFont="1" applyBorder="1" applyAlignment="1">
      <alignment horizontal="center" vertical="center"/>
    </xf>
    <xf numFmtId="1" fontId="47" fillId="32" borderId="10" xfId="49" applyNumberFormat="1" applyFont="1" applyFill="1" applyBorder="1" applyAlignment="1">
      <alignment horizontal="center" vertical="center" wrapText="1"/>
    </xf>
    <xf numFmtId="170" fontId="47" fillId="32" borderId="10" xfId="0" applyNumberFormat="1" applyFont="1" applyFill="1" applyBorder="1" applyAlignment="1">
      <alignment horizontal="center" vertical="center" wrapText="1"/>
    </xf>
    <xf numFmtId="170" fontId="48" fillId="32" borderId="10" xfId="0" applyNumberFormat="1" applyFont="1" applyFill="1" applyBorder="1" applyAlignment="1">
      <alignment horizontal="center" vertical="center"/>
    </xf>
    <xf numFmtId="1" fontId="48" fillId="32" borderId="10" xfId="49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 wrapText="1"/>
    </xf>
    <xf numFmtId="3" fontId="0" fillId="0" borderId="51" xfId="34" applyNumberFormat="1" applyFont="1" applyBorder="1" applyAlignment="1">
      <alignment horizontal="center" vertical="center"/>
    </xf>
    <xf numFmtId="1" fontId="47" fillId="32" borderId="51" xfId="49" applyNumberFormat="1" applyFont="1" applyFill="1" applyBorder="1" applyAlignment="1">
      <alignment horizontal="center" vertical="center" wrapText="1"/>
    </xf>
    <xf numFmtId="170" fontId="47" fillId="32" borderId="51" xfId="0" applyNumberFormat="1" applyFont="1" applyFill="1" applyBorder="1" applyAlignment="1">
      <alignment horizontal="center" vertical="center" wrapText="1"/>
    </xf>
    <xf numFmtId="1" fontId="48" fillId="32" borderId="51" xfId="49" applyNumberFormat="1" applyFont="1" applyFill="1" applyBorder="1" applyAlignment="1">
      <alignment horizontal="center" vertical="center"/>
    </xf>
    <xf numFmtId="170" fontId="48" fillId="32" borderId="51" xfId="0" applyNumberFormat="1" applyFont="1" applyFill="1" applyBorder="1" applyAlignment="1">
      <alignment horizontal="center" vertical="center"/>
    </xf>
    <xf numFmtId="43" fontId="49" fillId="32" borderId="54" xfId="34" applyFont="1" applyFill="1" applyBorder="1" applyAlignment="1">
      <alignment horizontal="center" vertical="center" wrapText="1"/>
    </xf>
    <xf numFmtId="43" fontId="49" fillId="32" borderId="34" xfId="34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1" fontId="47" fillId="32" borderId="37" xfId="49" applyNumberFormat="1" applyFont="1" applyFill="1" applyBorder="1" applyAlignment="1">
      <alignment horizontal="center" vertical="center" wrapText="1"/>
    </xf>
    <xf numFmtId="170" fontId="47" fillId="32" borderId="37" xfId="0" applyNumberFormat="1" applyFont="1" applyFill="1" applyBorder="1" applyAlignment="1">
      <alignment horizontal="center" vertical="center" wrapText="1"/>
    </xf>
    <xf numFmtId="1" fontId="48" fillId="32" borderId="37" xfId="49" applyNumberFormat="1" applyFont="1" applyFill="1" applyBorder="1" applyAlignment="1" applyProtection="1">
      <alignment horizontal="center" vertical="center"/>
      <protection/>
    </xf>
    <xf numFmtId="170" fontId="48" fillId="32" borderId="37" xfId="0" applyNumberFormat="1" applyFont="1" applyFill="1" applyBorder="1" applyAlignment="1">
      <alignment horizontal="center" vertical="center"/>
    </xf>
    <xf numFmtId="43" fontId="49" fillId="32" borderId="42" xfId="34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170" fontId="9" fillId="33" borderId="62" xfId="0" applyNumberFormat="1" applyFont="1" applyFill="1" applyBorder="1" applyAlignment="1">
      <alignment vertical="center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1.7109375" style="1" customWidth="1"/>
    <col min="2" max="2" width="91.00390625" style="1" customWidth="1"/>
    <col min="3" max="3" width="7.140625" style="1" customWidth="1"/>
    <col min="4" max="4" width="13.140625" style="1" customWidth="1"/>
    <col min="5" max="5" width="14.00390625" style="1" customWidth="1"/>
    <col min="6" max="6" width="26.8515625" style="1" customWidth="1"/>
    <col min="7" max="7" width="34.421875" style="1" customWidth="1"/>
    <col min="8" max="16384" width="9.140625" style="1" customWidth="1"/>
  </cols>
  <sheetData>
    <row r="1" spans="2:6" ht="12.75">
      <c r="B1" s="25" t="s">
        <v>9</v>
      </c>
      <c r="F1" s="4" t="s">
        <v>83</v>
      </c>
    </row>
    <row r="2" spans="1:2" ht="12.75">
      <c r="A2" s="4"/>
      <c r="B2" s="25"/>
    </row>
    <row r="3" ht="12.75">
      <c r="B3" s="4" t="s">
        <v>16</v>
      </c>
    </row>
    <row r="5" ht="12.75">
      <c r="B5" s="5" t="s">
        <v>17</v>
      </c>
    </row>
    <row r="6" ht="12.75">
      <c r="A6" s="2"/>
    </row>
    <row r="7" spans="1:7" ht="38.25">
      <c r="A7" s="19" t="s">
        <v>0</v>
      </c>
      <c r="B7" s="19" t="s">
        <v>3</v>
      </c>
      <c r="C7" s="7" t="s">
        <v>12</v>
      </c>
      <c r="D7" s="7" t="s">
        <v>11</v>
      </c>
      <c r="E7" s="38" t="s">
        <v>7</v>
      </c>
      <c r="F7" s="8" t="s">
        <v>6</v>
      </c>
      <c r="G7" s="27"/>
    </row>
    <row r="8" spans="1:7" ht="13.5" customHeight="1">
      <c r="A8" s="20" t="s">
        <v>18</v>
      </c>
      <c r="B8" s="21" t="s">
        <v>19</v>
      </c>
      <c r="C8" s="19" t="s">
        <v>1</v>
      </c>
      <c r="D8" s="36">
        <v>19</v>
      </c>
      <c r="E8" s="39"/>
      <c r="F8" s="3">
        <f>D8*E8</f>
        <v>0</v>
      </c>
      <c r="G8" s="27"/>
    </row>
    <row r="9" spans="1:7" ht="12.75">
      <c r="A9" s="22" t="s">
        <v>20</v>
      </c>
      <c r="B9" s="21" t="s">
        <v>21</v>
      </c>
      <c r="C9" s="19" t="s">
        <v>1</v>
      </c>
      <c r="D9" s="37">
        <v>11</v>
      </c>
      <c r="E9" s="39"/>
      <c r="F9" s="3">
        <f>D9*E9</f>
        <v>0</v>
      </c>
      <c r="G9" s="27"/>
    </row>
    <row r="10" spans="1:7" ht="12.75">
      <c r="A10" s="22" t="s">
        <v>22</v>
      </c>
      <c r="B10" s="21" t="s">
        <v>23</v>
      </c>
      <c r="C10" s="19" t="s">
        <v>1</v>
      </c>
      <c r="D10" s="37">
        <v>138</v>
      </c>
      <c r="E10" s="39"/>
      <c r="F10" s="3">
        <f>D10*E10</f>
        <v>0</v>
      </c>
      <c r="G10" s="27"/>
    </row>
    <row r="11" spans="1:7" ht="12.75">
      <c r="A11" s="22" t="s">
        <v>24</v>
      </c>
      <c r="B11" s="21" t="s">
        <v>2</v>
      </c>
      <c r="C11" s="19" t="s">
        <v>1</v>
      </c>
      <c r="D11" s="37">
        <v>1</v>
      </c>
      <c r="E11" s="39"/>
      <c r="F11" s="3">
        <f>D11*E11</f>
        <v>0</v>
      </c>
      <c r="G11" s="27"/>
    </row>
    <row r="12" spans="1:7" ht="12.75">
      <c r="A12" s="23">
        <v>200108</v>
      </c>
      <c r="B12" s="21" t="s">
        <v>8</v>
      </c>
      <c r="C12" s="19" t="s">
        <v>1</v>
      </c>
      <c r="D12" s="37">
        <v>9</v>
      </c>
      <c r="E12" s="39"/>
      <c r="F12" s="3">
        <f>D12*E12</f>
        <v>0</v>
      </c>
      <c r="G12" s="27"/>
    </row>
    <row r="13" spans="1:7" ht="12.75">
      <c r="A13" s="9"/>
      <c r="G13" s="27"/>
    </row>
    <row r="14" spans="1:6" ht="38.25">
      <c r="A14" s="6"/>
      <c r="B14" s="8" t="s">
        <v>4</v>
      </c>
      <c r="C14" s="6"/>
      <c r="D14" s="8" t="s">
        <v>5</v>
      </c>
      <c r="E14" s="38" t="s">
        <v>13</v>
      </c>
      <c r="F14" s="8" t="s">
        <v>14</v>
      </c>
    </row>
    <row r="15" spans="1:6" ht="12.75">
      <c r="A15" s="11"/>
      <c r="B15" s="13"/>
      <c r="C15" s="6"/>
      <c r="D15" s="6"/>
      <c r="E15" s="39"/>
      <c r="F15" s="6"/>
    </row>
    <row r="16" spans="1:6" ht="12.75">
      <c r="A16" s="11"/>
      <c r="B16" s="34" t="s">
        <v>25</v>
      </c>
      <c r="C16" s="24"/>
      <c r="D16" s="24">
        <v>24</v>
      </c>
      <c r="E16" s="40"/>
      <c r="F16" s="35">
        <f>E16*D16</f>
        <v>0</v>
      </c>
    </row>
    <row r="17" spans="1:6" ht="12.75">
      <c r="A17" s="11"/>
      <c r="B17" s="13" t="s">
        <v>26</v>
      </c>
      <c r="C17" s="6"/>
      <c r="D17" s="6">
        <v>8</v>
      </c>
      <c r="E17" s="40"/>
      <c r="F17" s="3">
        <f>E17*D17</f>
        <v>0</v>
      </c>
    </row>
    <row r="18" spans="1:6" ht="12.75">
      <c r="A18" s="12"/>
      <c r="B18" s="13" t="s">
        <v>27</v>
      </c>
      <c r="C18" s="6"/>
      <c r="D18" s="6">
        <v>16</v>
      </c>
      <c r="E18" s="40"/>
      <c r="F18" s="3">
        <f>E18*D18</f>
        <v>0</v>
      </c>
    </row>
    <row r="19" spans="1:6" ht="12.75">
      <c r="A19" s="12"/>
      <c r="B19" s="34" t="s">
        <v>28</v>
      </c>
      <c r="C19" s="6"/>
      <c r="D19" s="6">
        <v>1</v>
      </c>
      <c r="E19" s="40"/>
      <c r="F19" s="3">
        <f>E19*D19</f>
        <v>0</v>
      </c>
    </row>
    <row r="20" spans="1:6" ht="12.75">
      <c r="A20" s="12"/>
      <c r="B20" s="34" t="s">
        <v>29</v>
      </c>
      <c r="C20" s="6"/>
      <c r="D20" s="6">
        <v>3</v>
      </c>
      <c r="E20" s="40"/>
      <c r="F20" s="3">
        <f>E20*D20</f>
        <v>0</v>
      </c>
    </row>
    <row r="21" spans="1:6" ht="12.75">
      <c r="A21" s="15"/>
      <c r="B21" s="17"/>
      <c r="C21" s="26"/>
      <c r="D21" s="26"/>
      <c r="E21" s="16"/>
      <c r="F21" s="16"/>
    </row>
    <row r="22" spans="1:6" ht="13.5" thickBot="1">
      <c r="A22" s="18"/>
      <c r="B22" s="31"/>
      <c r="C22" s="32"/>
      <c r="D22" s="32"/>
      <c r="E22" s="33"/>
      <c r="F22" s="33"/>
    </row>
    <row r="23" spans="1:6" ht="14.25" thickBot="1" thickTop="1">
      <c r="A23" s="27"/>
      <c r="B23" s="28" t="s">
        <v>10</v>
      </c>
      <c r="C23" s="29"/>
      <c r="D23" s="29"/>
      <c r="E23" s="29"/>
      <c r="F23" s="30">
        <f>SUM(F16:F19,F8:F12)</f>
        <v>0</v>
      </c>
    </row>
    <row r="24" spans="1:7" ht="14.25" thickBot="1" thickTop="1">
      <c r="A24" s="27"/>
      <c r="B24" s="27"/>
      <c r="C24" s="27"/>
      <c r="D24" s="27"/>
      <c r="E24" s="27"/>
      <c r="F24" s="27"/>
      <c r="G24" s="14"/>
    </row>
    <row r="25" spans="1:6" ht="14.25" thickBot="1" thickTop="1">
      <c r="A25" s="27"/>
      <c r="B25" s="28" t="s">
        <v>15</v>
      </c>
      <c r="C25" s="29"/>
      <c r="D25" s="29"/>
      <c r="E25" s="29"/>
      <c r="F25" s="30">
        <f>F23*4</f>
        <v>0</v>
      </c>
    </row>
    <row r="26" ht="13.5" thickTop="1">
      <c r="A26" s="10"/>
    </row>
    <row r="29" ht="12.75">
      <c r="A29" s="10"/>
    </row>
    <row r="30" spans="1:2" ht="12.75">
      <c r="A30" s="10"/>
      <c r="B30" s="31"/>
    </row>
    <row r="31" spans="1:2" ht="12.75">
      <c r="A31" s="10"/>
      <c r="B31" s="17"/>
    </row>
    <row r="32" spans="1:2" ht="12.75">
      <c r="A32" s="10"/>
      <c r="B32" s="26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7109375" style="0" customWidth="1"/>
    <col min="2" max="2" width="42.140625" style="0" customWidth="1"/>
    <col min="3" max="3" width="20.8515625" style="0" customWidth="1"/>
    <col min="4" max="4" width="19.140625" style="0" customWidth="1"/>
    <col min="5" max="5" width="16.57421875" style="0" customWidth="1"/>
    <col min="6" max="6" width="24.00390625" style="0" customWidth="1"/>
  </cols>
  <sheetData>
    <row r="1" spans="1:6" ht="28.5" customHeight="1">
      <c r="A1" s="1"/>
      <c r="B1" s="25" t="s">
        <v>9</v>
      </c>
      <c r="C1" s="1"/>
      <c r="D1" s="1"/>
      <c r="E1" s="1"/>
      <c r="F1" s="4" t="s">
        <v>84</v>
      </c>
    </row>
    <row r="2" spans="1:6" ht="12.75">
      <c r="A2" s="4"/>
      <c r="B2" s="25"/>
      <c r="C2" s="1"/>
      <c r="D2" s="1"/>
      <c r="E2" s="1"/>
      <c r="F2" s="1"/>
    </row>
    <row r="3" spans="1:6" ht="39" customHeight="1">
      <c r="A3" s="1"/>
      <c r="B3" s="4" t="s">
        <v>30</v>
      </c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5" t="s">
        <v>17</v>
      </c>
      <c r="C5" s="1"/>
      <c r="D5" s="1"/>
      <c r="E5" s="1"/>
      <c r="F5" s="1"/>
    </row>
    <row r="6" spans="1:6" ht="12.75">
      <c r="A6" s="2"/>
      <c r="B6" s="1"/>
      <c r="C6" s="1"/>
      <c r="D6" s="1"/>
      <c r="E6" s="1"/>
      <c r="F6" s="1"/>
    </row>
    <row r="7" spans="1:6" ht="25.5">
      <c r="A7" s="41" t="s">
        <v>0</v>
      </c>
      <c r="B7" s="19" t="s">
        <v>3</v>
      </c>
      <c r="C7" s="7" t="s">
        <v>12</v>
      </c>
      <c r="D7" s="7" t="s">
        <v>11</v>
      </c>
      <c r="E7" s="38" t="s">
        <v>7</v>
      </c>
      <c r="F7" s="8" t="s">
        <v>6</v>
      </c>
    </row>
    <row r="8" spans="1:6" ht="27" customHeight="1">
      <c r="A8" s="42" t="s">
        <v>31</v>
      </c>
      <c r="B8" s="41" t="s">
        <v>32</v>
      </c>
      <c r="C8" s="43" t="s">
        <v>33</v>
      </c>
      <c r="D8" s="44">
        <v>270</v>
      </c>
      <c r="E8" s="45"/>
      <c r="F8" s="46">
        <f>SUM(D8*E8)</f>
        <v>0</v>
      </c>
    </row>
    <row r="9" spans="1:6" ht="12.75">
      <c r="A9" s="47" t="s">
        <v>34</v>
      </c>
      <c r="B9" s="48"/>
      <c r="C9" s="49" t="s">
        <v>33</v>
      </c>
      <c r="D9" s="50"/>
      <c r="E9" s="51"/>
      <c r="F9" s="52"/>
    </row>
    <row r="10" spans="1:6" ht="12.75">
      <c r="A10" s="47" t="s">
        <v>35</v>
      </c>
      <c r="B10" s="48"/>
      <c r="C10" s="49" t="s">
        <v>33</v>
      </c>
      <c r="D10" s="53"/>
      <c r="E10" s="32"/>
      <c r="F10" s="54"/>
    </row>
    <row r="11" spans="1:6" ht="12.75">
      <c r="A11" s="55" t="s">
        <v>36</v>
      </c>
      <c r="B11" s="56"/>
      <c r="C11" s="49" t="s">
        <v>33</v>
      </c>
      <c r="D11" s="57"/>
      <c r="E11" s="58"/>
      <c r="F11" s="59"/>
    </row>
    <row r="12" spans="1:6" ht="12.75">
      <c r="A12" s="9"/>
      <c r="B12" s="1"/>
      <c r="C12" s="1"/>
      <c r="D12" s="1"/>
      <c r="E12" s="1"/>
      <c r="F12" s="1"/>
    </row>
    <row r="13" spans="1:6" ht="36" customHeight="1">
      <c r="A13" s="6"/>
      <c r="B13" s="8" t="s">
        <v>4</v>
      </c>
      <c r="C13" s="6"/>
      <c r="D13" s="8" t="s">
        <v>5</v>
      </c>
      <c r="E13" s="38" t="s">
        <v>13</v>
      </c>
      <c r="F13" s="8" t="s">
        <v>14</v>
      </c>
    </row>
    <row r="14" spans="1:6" ht="25.5" customHeight="1">
      <c r="A14" s="11"/>
      <c r="B14" s="34" t="s">
        <v>82</v>
      </c>
      <c r="C14" s="24"/>
      <c r="D14" s="24">
        <v>2</v>
      </c>
      <c r="E14" s="40"/>
      <c r="F14" s="35">
        <f>E14*D14</f>
        <v>0</v>
      </c>
    </row>
    <row r="15" spans="1:6" ht="12.75">
      <c r="A15" s="15"/>
      <c r="B15" s="17"/>
      <c r="C15" s="26"/>
      <c r="D15" s="26"/>
      <c r="E15" s="16"/>
      <c r="F15" s="16"/>
    </row>
    <row r="16" spans="1:6" ht="13.5" thickBot="1">
      <c r="A16" s="18"/>
      <c r="B16" s="31"/>
      <c r="C16" s="32"/>
      <c r="D16" s="32"/>
      <c r="E16" s="33"/>
      <c r="F16" s="33"/>
    </row>
    <row r="17" spans="1:6" ht="28.5" customHeight="1" thickBot="1" thickTop="1">
      <c r="A17" s="27"/>
      <c r="B17" s="28" t="s">
        <v>10</v>
      </c>
      <c r="C17" s="29"/>
      <c r="D17" s="29"/>
      <c r="E17" s="29"/>
      <c r="F17" s="30">
        <f>SUM(F14:F14,F8:F11)</f>
        <v>0</v>
      </c>
    </row>
    <row r="18" spans="1:6" ht="14.25" thickBot="1" thickTop="1">
      <c r="A18" s="27"/>
      <c r="B18" s="27"/>
      <c r="C18" s="27"/>
      <c r="D18" s="27"/>
      <c r="E18" s="27"/>
      <c r="F18" s="27"/>
    </row>
    <row r="19" spans="1:6" ht="31.5" customHeight="1" thickBot="1" thickTop="1">
      <c r="A19" s="27"/>
      <c r="B19" s="28" t="s">
        <v>15</v>
      </c>
      <c r="C19" s="29"/>
      <c r="D19" s="29"/>
      <c r="E19" s="29"/>
      <c r="F19" s="30">
        <f>F17*4</f>
        <v>0</v>
      </c>
    </row>
    <row r="20" spans="1:6" ht="13.5" thickTop="1">
      <c r="A20" s="10"/>
      <c r="B20" s="1"/>
      <c r="C20" s="1"/>
      <c r="D20" s="1"/>
      <c r="E20" s="1"/>
      <c r="F20" s="1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6.421875" style="0" customWidth="1"/>
    <col min="2" max="2" width="9.57421875" style="0" customWidth="1"/>
    <col min="3" max="3" width="13.140625" style="0" customWidth="1"/>
    <col min="4" max="4" width="8.28125" style="0" customWidth="1"/>
    <col min="5" max="5" width="12.8515625" style="0" customWidth="1"/>
    <col min="6" max="7" width="15.00390625" style="0" customWidth="1"/>
    <col min="8" max="8" width="16.57421875" style="0" customWidth="1"/>
    <col min="10" max="10" width="14.421875" style="0" customWidth="1"/>
    <col min="11" max="11" width="23.00390625" style="0" customWidth="1"/>
  </cols>
  <sheetData>
    <row r="1" spans="1:11" ht="18">
      <c r="A1" s="60" t="s">
        <v>37</v>
      </c>
      <c r="B1" s="61"/>
      <c r="C1" s="63"/>
      <c r="D1" s="63"/>
      <c r="E1" s="63"/>
      <c r="F1" s="63"/>
      <c r="G1" s="64"/>
      <c r="H1" s="64"/>
      <c r="I1" s="64"/>
      <c r="J1" s="64"/>
      <c r="K1" s="157" t="s">
        <v>85</v>
      </c>
    </row>
    <row r="2" spans="1:11" ht="12.75">
      <c r="A2" s="65"/>
      <c r="B2" s="61"/>
      <c r="C2" s="61"/>
      <c r="D2" s="61"/>
      <c r="E2" s="61"/>
      <c r="G2" s="65"/>
      <c r="H2" s="65"/>
      <c r="I2" s="65"/>
      <c r="J2" s="65"/>
      <c r="K2" s="65"/>
    </row>
    <row r="3" spans="1:11" ht="13.5" thickBot="1">
      <c r="A3" s="65"/>
      <c r="B3" s="61"/>
      <c r="C3" s="61"/>
      <c r="D3" s="61"/>
      <c r="E3" s="61"/>
      <c r="G3" s="65"/>
      <c r="H3" s="65"/>
      <c r="I3" s="65"/>
      <c r="J3" s="65"/>
      <c r="K3" s="65"/>
    </row>
    <row r="4" spans="1:11" ht="55.5" thickBot="1">
      <c r="A4" s="99" t="s">
        <v>38</v>
      </c>
      <c r="B4" s="151" t="s">
        <v>39</v>
      </c>
      <c r="C4" s="102" t="s">
        <v>41</v>
      </c>
      <c r="D4" s="103" t="s">
        <v>42</v>
      </c>
      <c r="E4" s="101" t="s">
        <v>43</v>
      </c>
      <c r="F4" s="101" t="s">
        <v>81</v>
      </c>
      <c r="G4" s="128" t="s">
        <v>44</v>
      </c>
      <c r="H4" s="153" t="s">
        <v>45</v>
      </c>
      <c r="I4" s="155" t="s">
        <v>46</v>
      </c>
      <c r="J4" s="154" t="s">
        <v>47</v>
      </c>
      <c r="K4" s="129" t="s">
        <v>48</v>
      </c>
    </row>
    <row r="5" spans="1:11" ht="16.5" customHeight="1">
      <c r="A5" s="109" t="s">
        <v>64</v>
      </c>
      <c r="B5" s="107" t="s">
        <v>50</v>
      </c>
      <c r="C5" s="107">
        <v>0.5</v>
      </c>
      <c r="D5" s="136" t="s">
        <v>80</v>
      </c>
      <c r="E5" s="107" t="s">
        <v>51</v>
      </c>
      <c r="F5" s="137">
        <v>6600</v>
      </c>
      <c r="G5" s="138"/>
      <c r="H5" s="139"/>
      <c r="I5" s="140">
        <v>21</v>
      </c>
      <c r="J5" s="141">
        <f aca="true" t="shared" si="0" ref="J5:J14">IF(OR(I5=15,I5=21),ROUND(H5*(1+(I5/100)),2),"vyplňte DPH")</f>
        <v>0</v>
      </c>
      <c r="K5" s="142">
        <f>IF(ISNUMBER(J5),J5*F5,"vyplňte DPH")</f>
        <v>0</v>
      </c>
    </row>
    <row r="6" spans="1:11" ht="12.75">
      <c r="A6" s="117" t="s">
        <v>49</v>
      </c>
      <c r="B6" s="76" t="s">
        <v>50</v>
      </c>
      <c r="C6" s="76">
        <v>1</v>
      </c>
      <c r="D6" s="130" t="s">
        <v>80</v>
      </c>
      <c r="E6" s="76" t="s">
        <v>51</v>
      </c>
      <c r="F6" s="131">
        <v>10800</v>
      </c>
      <c r="G6" s="132"/>
      <c r="H6" s="133"/>
      <c r="I6" s="135">
        <v>21</v>
      </c>
      <c r="J6" s="134">
        <f t="shared" si="0"/>
        <v>0</v>
      </c>
      <c r="K6" s="143">
        <f>IF(ISNUMBER(J6),J6*F6,"vyplňte DPH")</f>
        <v>0</v>
      </c>
    </row>
    <row r="7" spans="1:11" ht="12.75">
      <c r="A7" s="117" t="s">
        <v>52</v>
      </c>
      <c r="B7" s="76" t="s">
        <v>50</v>
      </c>
      <c r="C7" s="76">
        <v>1.5</v>
      </c>
      <c r="D7" s="130" t="s">
        <v>80</v>
      </c>
      <c r="E7" s="76" t="s">
        <v>51</v>
      </c>
      <c r="F7" s="131">
        <v>900</v>
      </c>
      <c r="G7" s="132"/>
      <c r="H7" s="133"/>
      <c r="I7" s="135">
        <v>21</v>
      </c>
      <c r="J7" s="134">
        <f t="shared" si="0"/>
        <v>0</v>
      </c>
      <c r="K7" s="143"/>
    </row>
    <row r="8" spans="1:11" ht="12.75">
      <c r="A8" s="117" t="s">
        <v>53</v>
      </c>
      <c r="B8" s="76" t="s">
        <v>50</v>
      </c>
      <c r="C8" s="76">
        <v>2</v>
      </c>
      <c r="D8" s="130" t="s">
        <v>80</v>
      </c>
      <c r="E8" s="76" t="s">
        <v>51</v>
      </c>
      <c r="F8" s="131">
        <v>14000</v>
      </c>
      <c r="G8" s="132"/>
      <c r="H8" s="133"/>
      <c r="I8" s="135">
        <v>21</v>
      </c>
      <c r="J8" s="134">
        <f t="shared" si="0"/>
        <v>0</v>
      </c>
      <c r="K8" s="143">
        <f aca="true" t="shared" si="1" ref="K8:K14">IF(ISNUMBER(J8),J8*F8,"vyplňte DPH")</f>
        <v>0</v>
      </c>
    </row>
    <row r="9" spans="1:11" ht="12.75">
      <c r="A9" s="117" t="s">
        <v>54</v>
      </c>
      <c r="B9" s="76" t="s">
        <v>50</v>
      </c>
      <c r="C9" s="76">
        <v>2.5</v>
      </c>
      <c r="D9" s="130" t="s">
        <v>80</v>
      </c>
      <c r="E9" s="76" t="s">
        <v>51</v>
      </c>
      <c r="F9" s="131">
        <v>5000</v>
      </c>
      <c r="G9" s="132"/>
      <c r="H9" s="133"/>
      <c r="I9" s="135">
        <v>21</v>
      </c>
      <c r="J9" s="134">
        <f t="shared" si="0"/>
        <v>0</v>
      </c>
      <c r="K9" s="143">
        <f t="shared" si="1"/>
        <v>0</v>
      </c>
    </row>
    <row r="10" spans="1:11" ht="12.75">
      <c r="A10" s="117" t="s">
        <v>55</v>
      </c>
      <c r="B10" s="76" t="s">
        <v>50</v>
      </c>
      <c r="C10" s="76">
        <v>5</v>
      </c>
      <c r="D10" s="130" t="s">
        <v>80</v>
      </c>
      <c r="E10" s="76" t="s">
        <v>51</v>
      </c>
      <c r="F10" s="131">
        <v>1200</v>
      </c>
      <c r="G10" s="132"/>
      <c r="H10" s="133"/>
      <c r="I10" s="135">
        <v>21</v>
      </c>
      <c r="J10" s="134">
        <f t="shared" si="0"/>
        <v>0</v>
      </c>
      <c r="K10" s="143">
        <f t="shared" si="1"/>
        <v>0</v>
      </c>
    </row>
    <row r="11" spans="1:11" ht="12.75">
      <c r="A11" s="117" t="s">
        <v>56</v>
      </c>
      <c r="B11" s="76" t="s">
        <v>50</v>
      </c>
      <c r="C11" s="76">
        <v>8</v>
      </c>
      <c r="D11" s="130" t="s">
        <v>80</v>
      </c>
      <c r="E11" s="76" t="s">
        <v>51</v>
      </c>
      <c r="F11" s="131">
        <v>1000</v>
      </c>
      <c r="G11" s="132"/>
      <c r="H11" s="133"/>
      <c r="I11" s="135">
        <v>21</v>
      </c>
      <c r="J11" s="134">
        <f t="shared" si="0"/>
        <v>0</v>
      </c>
      <c r="K11" s="143">
        <f t="shared" si="1"/>
        <v>0</v>
      </c>
    </row>
    <row r="12" spans="1:11" ht="12.75">
      <c r="A12" s="117" t="s">
        <v>57</v>
      </c>
      <c r="B12" s="76" t="s">
        <v>50</v>
      </c>
      <c r="C12" s="76">
        <v>10</v>
      </c>
      <c r="D12" s="130" t="s">
        <v>80</v>
      </c>
      <c r="E12" s="76" t="s">
        <v>51</v>
      </c>
      <c r="F12" s="131">
        <v>700</v>
      </c>
      <c r="G12" s="132"/>
      <c r="H12" s="133"/>
      <c r="I12" s="135">
        <v>21</v>
      </c>
      <c r="J12" s="134">
        <f t="shared" si="0"/>
        <v>0</v>
      </c>
      <c r="K12" s="143">
        <f t="shared" si="1"/>
        <v>0</v>
      </c>
    </row>
    <row r="13" spans="1:11" ht="12.75">
      <c r="A13" s="117" t="s">
        <v>58</v>
      </c>
      <c r="B13" s="76" t="s">
        <v>50</v>
      </c>
      <c r="C13" s="76">
        <v>30</v>
      </c>
      <c r="D13" s="130" t="s">
        <v>80</v>
      </c>
      <c r="E13" s="76" t="s">
        <v>51</v>
      </c>
      <c r="F13" s="131">
        <v>600</v>
      </c>
      <c r="G13" s="132"/>
      <c r="H13" s="133"/>
      <c r="I13" s="135">
        <v>21</v>
      </c>
      <c r="J13" s="134">
        <f t="shared" si="0"/>
        <v>0</v>
      </c>
      <c r="K13" s="143">
        <f t="shared" si="1"/>
        <v>0</v>
      </c>
    </row>
    <row r="14" spans="1:11" ht="13.5" thickBot="1">
      <c r="A14" s="144" t="s">
        <v>73</v>
      </c>
      <c r="B14" s="82" t="s">
        <v>50</v>
      </c>
      <c r="C14" s="82">
        <v>50</v>
      </c>
      <c r="D14" s="145" t="s">
        <v>80</v>
      </c>
      <c r="E14" s="82" t="s">
        <v>51</v>
      </c>
      <c r="F14" s="82">
        <v>500</v>
      </c>
      <c r="G14" s="146"/>
      <c r="H14" s="147"/>
      <c r="I14" s="148">
        <v>21</v>
      </c>
      <c r="J14" s="149">
        <f t="shared" si="0"/>
        <v>0</v>
      </c>
      <c r="K14" s="150">
        <f t="shared" si="1"/>
        <v>0</v>
      </c>
    </row>
    <row r="15" spans="1:11" ht="15.75" thickBot="1">
      <c r="A15" s="89"/>
      <c r="B15" s="92"/>
      <c r="C15" s="92"/>
      <c r="D15" s="92"/>
      <c r="E15" s="90"/>
      <c r="F15" s="89"/>
      <c r="G15" s="91"/>
      <c r="H15" s="91"/>
      <c r="I15" s="91"/>
      <c r="J15" s="91"/>
      <c r="K15" s="152">
        <f>SUM(K5:K14)</f>
        <v>0</v>
      </c>
    </row>
    <row r="16" spans="1:11" ht="12.75">
      <c r="A16" s="127" t="s">
        <v>78</v>
      </c>
      <c r="B16" s="94"/>
      <c r="C16" s="94"/>
      <c r="D16" s="94"/>
      <c r="E16" s="94"/>
      <c r="F16" s="89"/>
      <c r="G16" s="89"/>
      <c r="H16" s="89"/>
      <c r="I16" s="89"/>
      <c r="J16" s="89"/>
      <c r="K16" s="89"/>
    </row>
    <row r="17" spans="1:11" ht="12.75">
      <c r="A17" s="89"/>
      <c r="B17" s="94"/>
      <c r="C17" s="94"/>
      <c r="D17" s="94"/>
      <c r="E17" s="94"/>
      <c r="F17" s="89"/>
      <c r="G17" s="89"/>
      <c r="H17" s="89"/>
      <c r="I17" s="89"/>
      <c r="J17" s="89"/>
      <c r="K17" s="89"/>
    </row>
    <row r="18" spans="1:11" ht="12.75">
      <c r="A18" s="95"/>
      <c r="B18" s="61"/>
      <c r="C18" s="61"/>
      <c r="D18" s="61"/>
      <c r="F18" s="65"/>
      <c r="G18" s="65"/>
      <c r="H18" s="65"/>
      <c r="I18" s="65"/>
      <c r="J18" s="65"/>
      <c r="K18" s="65"/>
    </row>
    <row r="19" spans="1:11" ht="12.75">
      <c r="A19" s="65"/>
      <c r="B19" s="61"/>
      <c r="C19" s="61"/>
      <c r="D19" s="61"/>
      <c r="E19" s="61"/>
      <c r="G19" s="65"/>
      <c r="H19" s="65"/>
      <c r="I19" s="65"/>
      <c r="J19" s="65"/>
      <c r="K19" s="65"/>
    </row>
    <row r="20" spans="1:11" ht="12.75">
      <c r="A20" s="65"/>
      <c r="B20" s="61"/>
      <c r="C20" s="61"/>
      <c r="D20" s="61"/>
      <c r="E20" s="61"/>
      <c r="F20" s="65"/>
      <c r="G20" s="65"/>
      <c r="H20" s="65"/>
      <c r="I20" s="65"/>
      <c r="J20" s="65"/>
      <c r="K20" s="65"/>
    </row>
    <row r="21" spans="1:11" ht="12.75">
      <c r="A21" s="65"/>
      <c r="B21" s="61"/>
      <c r="C21" s="61"/>
      <c r="D21" s="61"/>
      <c r="E21" s="61"/>
      <c r="G21" s="65"/>
      <c r="H21" s="65"/>
      <c r="I21" s="65"/>
      <c r="J21" s="65"/>
      <c r="K21" s="65"/>
    </row>
    <row r="22" spans="1:11" ht="12.75">
      <c r="A22" s="65"/>
      <c r="B22" s="61"/>
      <c r="C22" s="61"/>
      <c r="D22" s="61"/>
      <c r="E22" s="61"/>
      <c r="G22" s="65"/>
      <c r="H22" s="65"/>
      <c r="I22" s="65"/>
      <c r="J22" s="65"/>
      <c r="K22" s="65"/>
    </row>
    <row r="23" spans="1:11" ht="12.75">
      <c r="A23" s="65"/>
      <c r="B23" s="61"/>
      <c r="C23" s="61"/>
      <c r="D23" s="61"/>
      <c r="E23" s="61"/>
      <c r="G23" s="65"/>
      <c r="H23" s="65"/>
      <c r="I23" s="65"/>
      <c r="J23" s="65"/>
      <c r="K23" s="65"/>
    </row>
    <row r="24" spans="1:11" ht="12.75">
      <c r="A24" s="65"/>
      <c r="B24" s="61"/>
      <c r="C24" s="61"/>
      <c r="D24" s="61"/>
      <c r="E24" s="61"/>
      <c r="G24" s="65"/>
      <c r="H24" s="65"/>
      <c r="I24" s="65"/>
      <c r="J24" s="65"/>
      <c r="K24" s="65"/>
    </row>
    <row r="25" spans="1:11" ht="12.75">
      <c r="A25" s="65"/>
      <c r="B25" s="61"/>
      <c r="C25" s="61"/>
      <c r="D25" s="61"/>
      <c r="E25" s="96"/>
      <c r="F25" s="65"/>
      <c r="G25" s="97"/>
      <c r="H25" s="98"/>
      <c r="I25" s="65"/>
      <c r="J25" s="156" t="s">
        <v>59</v>
      </c>
      <c r="K25" s="156"/>
    </row>
    <row r="26" spans="1:11" ht="12.75">
      <c r="A26" s="65"/>
      <c r="B26" s="61"/>
      <c r="C26" s="61"/>
      <c r="D26" s="61"/>
      <c r="E26" s="96"/>
      <c r="F26" s="65"/>
      <c r="G26" s="97"/>
      <c r="H26" s="98"/>
      <c r="I26" s="65"/>
      <c r="J26" s="156" t="s">
        <v>60</v>
      </c>
      <c r="K26" s="156"/>
    </row>
  </sheetData>
  <sheetProtection/>
  <protectedRanges>
    <protectedRange sqref="G5:I13" name="Oblast1_2"/>
  </protectedRanges>
  <mergeCells count="2">
    <mergeCell ref="J25:K25"/>
    <mergeCell ref="J26:K2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6.28125" style="0" customWidth="1"/>
    <col min="2" max="2" width="20.421875" style="0" customWidth="1"/>
    <col min="3" max="3" width="12.28125" style="0" customWidth="1"/>
    <col min="4" max="4" width="12.7109375" style="0" customWidth="1"/>
    <col min="5" max="5" width="14.7109375" style="0" customWidth="1"/>
    <col min="6" max="6" width="13.140625" style="0" customWidth="1"/>
    <col min="7" max="7" width="19.421875" style="0" customWidth="1"/>
    <col min="8" max="8" width="15.421875" style="0" customWidth="1"/>
    <col min="9" max="9" width="14.421875" style="0" customWidth="1"/>
    <col min="11" max="11" width="19.57421875" style="0" customWidth="1"/>
    <col min="12" max="12" width="20.8515625" style="0" customWidth="1"/>
  </cols>
  <sheetData>
    <row r="1" spans="1:12" ht="18">
      <c r="A1" s="60" t="s">
        <v>61</v>
      </c>
      <c r="B1" s="60"/>
      <c r="C1" s="62"/>
      <c r="D1" s="63"/>
      <c r="E1" s="63"/>
      <c r="F1" s="63"/>
      <c r="G1" s="63"/>
      <c r="H1" s="64"/>
      <c r="I1" s="64"/>
      <c r="J1" s="64"/>
      <c r="K1" s="64"/>
      <c r="L1" s="157" t="s">
        <v>86</v>
      </c>
    </row>
    <row r="2" spans="1:12" ht="12.75">
      <c r="A2" s="65"/>
      <c r="B2" s="61"/>
      <c r="C2" s="61"/>
      <c r="D2" s="61"/>
      <c r="E2" s="61"/>
      <c r="F2" s="61"/>
      <c r="H2" s="65"/>
      <c r="I2" s="65"/>
      <c r="J2" s="65"/>
      <c r="K2" s="65"/>
      <c r="L2" s="65"/>
    </row>
    <row r="3" spans="1:12" ht="13.5" thickBot="1">
      <c r="A3" s="65"/>
      <c r="B3" s="61"/>
      <c r="C3" s="61"/>
      <c r="D3" s="61"/>
      <c r="E3" s="61"/>
      <c r="F3" s="61"/>
      <c r="H3" s="65"/>
      <c r="I3" s="65"/>
      <c r="J3" s="65"/>
      <c r="K3" s="65"/>
      <c r="L3" s="65"/>
    </row>
    <row r="4" spans="1:12" ht="60" customHeight="1" thickBot="1">
      <c r="A4" s="99" t="s">
        <v>38</v>
      </c>
      <c r="B4" s="100" t="s">
        <v>62</v>
      </c>
      <c r="C4" s="101" t="s">
        <v>40</v>
      </c>
      <c r="D4" s="102" t="s">
        <v>63</v>
      </c>
      <c r="E4" s="103" t="s">
        <v>42</v>
      </c>
      <c r="F4" s="101" t="s">
        <v>43</v>
      </c>
      <c r="G4" s="101" t="s">
        <v>79</v>
      </c>
      <c r="H4" s="66" t="s">
        <v>44</v>
      </c>
      <c r="I4" s="67" t="s">
        <v>45</v>
      </c>
      <c r="J4" s="68" t="s">
        <v>46</v>
      </c>
      <c r="K4" s="69" t="s">
        <v>47</v>
      </c>
      <c r="L4" s="104" t="s">
        <v>48</v>
      </c>
    </row>
    <row r="5" spans="1:12" ht="12.75">
      <c r="A5" s="105" t="s">
        <v>64</v>
      </c>
      <c r="B5" s="106" t="s">
        <v>65</v>
      </c>
      <c r="C5" s="107" t="s">
        <v>66</v>
      </c>
      <c r="D5" s="107">
        <v>100</v>
      </c>
      <c r="E5" s="108" t="s">
        <v>67</v>
      </c>
      <c r="F5" s="123" t="s">
        <v>68</v>
      </c>
      <c r="G5" s="119">
        <v>212000</v>
      </c>
      <c r="H5" s="110"/>
      <c r="I5" s="111"/>
      <c r="J5" s="112">
        <v>21</v>
      </c>
      <c r="K5" s="113">
        <f>IF(OR(J5=15,J5=21),ROUND(I5*(1+(J5/100)),2),"vyplňte DPH")</f>
        <v>0</v>
      </c>
      <c r="L5" s="114">
        <f aca="true" t="shared" si="0" ref="L5:L14">IF(ISNUMBER(K5),K5*G5,"vyplňte DPH")</f>
        <v>0</v>
      </c>
    </row>
    <row r="6" spans="1:12" ht="12.75">
      <c r="A6" s="70" t="s">
        <v>49</v>
      </c>
      <c r="B6" s="115" t="s">
        <v>65</v>
      </c>
      <c r="C6" s="76" t="s">
        <v>66</v>
      </c>
      <c r="D6" s="71">
        <v>100</v>
      </c>
      <c r="E6" s="72" t="s">
        <v>69</v>
      </c>
      <c r="F6" s="124" t="s">
        <v>68</v>
      </c>
      <c r="G6" s="120">
        <v>22000</v>
      </c>
      <c r="H6" s="73"/>
      <c r="I6" s="77"/>
      <c r="J6" s="74">
        <v>21</v>
      </c>
      <c r="K6" s="79">
        <f aca="true" t="shared" si="1" ref="K6:K14">IF(OR(J6=15,J6=21),ROUND(I6*(1+(J6/100)),2),"vyplňte DPH")</f>
        <v>0</v>
      </c>
      <c r="L6" s="80">
        <f t="shared" si="0"/>
        <v>0</v>
      </c>
    </row>
    <row r="7" spans="1:12" ht="12.75">
      <c r="A7" s="75" t="s">
        <v>52</v>
      </c>
      <c r="B7" s="115" t="s">
        <v>75</v>
      </c>
      <c r="C7" s="76" t="s">
        <v>66</v>
      </c>
      <c r="D7" s="71">
        <v>100</v>
      </c>
      <c r="E7" s="116" t="s">
        <v>70</v>
      </c>
      <c r="F7" s="124" t="s">
        <v>68</v>
      </c>
      <c r="G7" s="121">
        <v>106000</v>
      </c>
      <c r="H7" s="73"/>
      <c r="I7" s="77"/>
      <c r="J7" s="78">
        <v>21</v>
      </c>
      <c r="K7" s="79">
        <f t="shared" si="1"/>
        <v>0</v>
      </c>
      <c r="L7" s="80">
        <f t="shared" si="0"/>
        <v>0</v>
      </c>
    </row>
    <row r="8" spans="1:12" ht="12.75">
      <c r="A8" s="70" t="s">
        <v>53</v>
      </c>
      <c r="B8" s="115" t="s">
        <v>75</v>
      </c>
      <c r="C8" s="76" t="s">
        <v>66</v>
      </c>
      <c r="D8" s="71">
        <v>100</v>
      </c>
      <c r="E8" s="116" t="s">
        <v>71</v>
      </c>
      <c r="F8" s="124" t="s">
        <v>68</v>
      </c>
      <c r="G8" s="121">
        <v>53000</v>
      </c>
      <c r="H8" s="73"/>
      <c r="I8" s="77"/>
      <c r="J8" s="78">
        <v>21</v>
      </c>
      <c r="K8" s="79">
        <f t="shared" si="1"/>
        <v>0</v>
      </c>
      <c r="L8" s="80">
        <f t="shared" si="0"/>
        <v>0</v>
      </c>
    </row>
    <row r="9" spans="1:12" ht="12.75">
      <c r="A9" s="75" t="s">
        <v>54</v>
      </c>
      <c r="B9" s="115" t="s">
        <v>75</v>
      </c>
      <c r="C9" s="76" t="s">
        <v>66</v>
      </c>
      <c r="D9" s="71">
        <v>100</v>
      </c>
      <c r="E9" s="116" t="s">
        <v>72</v>
      </c>
      <c r="F9" s="124" t="s">
        <v>68</v>
      </c>
      <c r="G9" s="121">
        <v>32000</v>
      </c>
      <c r="H9" s="73"/>
      <c r="I9" s="77"/>
      <c r="J9" s="78">
        <v>21</v>
      </c>
      <c r="K9" s="79">
        <f t="shared" si="1"/>
        <v>0</v>
      </c>
      <c r="L9" s="80">
        <f t="shared" si="0"/>
        <v>0</v>
      </c>
    </row>
    <row r="10" spans="1:12" ht="12.75">
      <c r="A10" s="70" t="s">
        <v>55</v>
      </c>
      <c r="B10" s="115" t="s">
        <v>75</v>
      </c>
      <c r="C10" s="76" t="s">
        <v>66</v>
      </c>
      <c r="D10" s="71">
        <v>100</v>
      </c>
      <c r="E10" s="116" t="s">
        <v>74</v>
      </c>
      <c r="F10" s="124" t="s">
        <v>68</v>
      </c>
      <c r="G10" s="121">
        <v>16000</v>
      </c>
      <c r="H10" s="73"/>
      <c r="I10" s="77"/>
      <c r="J10" s="78">
        <v>21</v>
      </c>
      <c r="K10" s="79">
        <f t="shared" si="1"/>
        <v>0</v>
      </c>
      <c r="L10" s="80">
        <f t="shared" si="0"/>
        <v>0</v>
      </c>
    </row>
    <row r="11" spans="1:12" ht="12.75">
      <c r="A11" s="75" t="s">
        <v>56</v>
      </c>
      <c r="B11" s="115" t="s">
        <v>75</v>
      </c>
      <c r="C11" s="76" t="s">
        <v>66</v>
      </c>
      <c r="D11" s="71">
        <v>100</v>
      </c>
      <c r="E11" s="116" t="s">
        <v>76</v>
      </c>
      <c r="F11" s="124" t="s">
        <v>68</v>
      </c>
      <c r="G11" s="121">
        <v>25000</v>
      </c>
      <c r="H11" s="73"/>
      <c r="I11" s="77"/>
      <c r="J11" s="78">
        <v>21</v>
      </c>
      <c r="K11" s="79">
        <f t="shared" si="1"/>
        <v>0</v>
      </c>
      <c r="L11" s="80">
        <f t="shared" si="0"/>
        <v>0</v>
      </c>
    </row>
    <row r="12" spans="1:12" ht="12.75">
      <c r="A12" s="70" t="s">
        <v>57</v>
      </c>
      <c r="B12" s="115" t="s">
        <v>75</v>
      </c>
      <c r="C12" s="76" t="s">
        <v>66</v>
      </c>
      <c r="D12" s="71">
        <v>100</v>
      </c>
      <c r="E12" s="116" t="s">
        <v>77</v>
      </c>
      <c r="F12" s="124" t="s">
        <v>68</v>
      </c>
      <c r="G12" s="121">
        <v>21000</v>
      </c>
      <c r="H12" s="73"/>
      <c r="I12" s="77"/>
      <c r="J12" s="78">
        <v>21</v>
      </c>
      <c r="K12" s="79">
        <f t="shared" si="1"/>
        <v>0</v>
      </c>
      <c r="L12" s="80">
        <f t="shared" si="0"/>
        <v>0</v>
      </c>
    </row>
    <row r="13" spans="1:12" ht="12.75">
      <c r="A13" s="75" t="s">
        <v>58</v>
      </c>
      <c r="B13" s="115" t="s">
        <v>75</v>
      </c>
      <c r="C13" s="76" t="s">
        <v>66</v>
      </c>
      <c r="D13" s="71">
        <v>100</v>
      </c>
      <c r="E13" s="116" t="s">
        <v>69</v>
      </c>
      <c r="F13" s="124" t="s">
        <v>68</v>
      </c>
      <c r="G13" s="121">
        <v>42000</v>
      </c>
      <c r="H13" s="73"/>
      <c r="I13" s="77"/>
      <c r="J13" s="78">
        <v>21</v>
      </c>
      <c r="K13" s="79">
        <f t="shared" si="1"/>
        <v>0</v>
      </c>
      <c r="L13" s="80">
        <f t="shared" si="0"/>
        <v>0</v>
      </c>
    </row>
    <row r="14" spans="1:12" ht="13.5" thickBot="1">
      <c r="A14" s="81" t="s">
        <v>73</v>
      </c>
      <c r="B14" s="126" t="s">
        <v>75</v>
      </c>
      <c r="C14" s="82" t="s">
        <v>66</v>
      </c>
      <c r="D14" s="83">
        <v>100</v>
      </c>
      <c r="E14" s="118" t="s">
        <v>70</v>
      </c>
      <c r="F14" s="125" t="s">
        <v>68</v>
      </c>
      <c r="G14" s="122">
        <v>48000</v>
      </c>
      <c r="H14" s="84"/>
      <c r="I14" s="85"/>
      <c r="J14" s="86">
        <v>21</v>
      </c>
      <c r="K14" s="87">
        <f t="shared" si="1"/>
        <v>0</v>
      </c>
      <c r="L14" s="88">
        <f t="shared" si="0"/>
        <v>0</v>
      </c>
    </row>
    <row r="15" spans="1:12" ht="13.5" thickBot="1">
      <c r="A15" s="89"/>
      <c r="B15" s="90"/>
      <c r="C15" s="90"/>
      <c r="D15" s="90"/>
      <c r="E15" s="90"/>
      <c r="F15" s="90"/>
      <c r="G15" s="89"/>
      <c r="H15" s="91"/>
      <c r="I15" s="91"/>
      <c r="J15" s="91"/>
      <c r="K15" s="91"/>
      <c r="L15" s="89"/>
    </row>
    <row r="16" spans="1:12" ht="15.75" thickBot="1">
      <c r="A16" s="127" t="s">
        <v>78</v>
      </c>
      <c r="B16" s="92"/>
      <c r="C16" s="92"/>
      <c r="D16" s="92"/>
      <c r="E16" s="92"/>
      <c r="F16" s="90"/>
      <c r="G16" s="89"/>
      <c r="H16" s="91"/>
      <c r="I16" s="91"/>
      <c r="J16" s="91"/>
      <c r="K16" s="91"/>
      <c r="L16" s="93">
        <f>SUM(L5:L14)</f>
        <v>0</v>
      </c>
    </row>
    <row r="17" spans="1:12" ht="12.75">
      <c r="A17" s="89"/>
      <c r="B17" s="94"/>
      <c r="C17" s="94"/>
      <c r="D17" s="94"/>
      <c r="E17" s="94"/>
      <c r="F17" s="94"/>
      <c r="G17" s="89"/>
      <c r="H17" s="89"/>
      <c r="I17" s="89"/>
      <c r="J17" s="89"/>
      <c r="K17" s="89"/>
      <c r="L17" s="89"/>
    </row>
    <row r="18" spans="1:12" ht="12.75">
      <c r="A18" s="89"/>
      <c r="B18" s="94"/>
      <c r="C18" s="94"/>
      <c r="D18" s="94"/>
      <c r="E18" s="94"/>
      <c r="F18" s="94"/>
      <c r="G18" s="89"/>
      <c r="H18" s="89"/>
      <c r="I18" s="89"/>
      <c r="J18" s="89"/>
      <c r="K18" s="89"/>
      <c r="L18" s="89"/>
    </row>
    <row r="19" spans="1:12" ht="12.75">
      <c r="A19" s="95"/>
      <c r="B19" s="61"/>
      <c r="C19" s="61"/>
      <c r="D19" s="61"/>
      <c r="E19" s="61"/>
      <c r="G19" s="65"/>
      <c r="H19" s="65"/>
      <c r="I19" s="65"/>
      <c r="J19" s="65"/>
      <c r="K19" s="65"/>
      <c r="L19" s="65"/>
    </row>
    <row r="20" spans="1:12" ht="12.75">
      <c r="A20" s="65"/>
      <c r="B20" s="61"/>
      <c r="C20" s="61"/>
      <c r="D20" s="61"/>
      <c r="E20" s="61"/>
      <c r="F20" s="61"/>
      <c r="H20" s="65"/>
      <c r="I20" s="65"/>
      <c r="J20" s="65"/>
      <c r="K20" s="65"/>
      <c r="L20" s="65"/>
    </row>
    <row r="21" spans="1:12" ht="12.75">
      <c r="A21" s="65"/>
      <c r="B21" s="61"/>
      <c r="C21" s="61"/>
      <c r="D21" s="61"/>
      <c r="E21" s="61"/>
      <c r="F21" s="61"/>
      <c r="G21" s="65"/>
      <c r="H21" s="65"/>
      <c r="I21" s="65"/>
      <c r="J21" s="65"/>
      <c r="K21" s="65"/>
      <c r="L21" s="65"/>
    </row>
    <row r="22" spans="1:12" ht="12.75">
      <c r="A22" s="65"/>
      <c r="B22" s="61"/>
      <c r="C22" s="61"/>
      <c r="D22" s="61"/>
      <c r="E22" s="61"/>
      <c r="F22" s="61"/>
      <c r="H22" s="65"/>
      <c r="I22" s="65"/>
      <c r="J22" s="65"/>
      <c r="K22" s="65"/>
      <c r="L22" s="65"/>
    </row>
    <row r="23" spans="1:12" ht="12.75">
      <c r="A23" s="65"/>
      <c r="B23" s="61"/>
      <c r="C23" s="61"/>
      <c r="D23" s="61"/>
      <c r="E23" s="61"/>
      <c r="F23" s="61"/>
      <c r="H23" s="65"/>
      <c r="I23" s="65"/>
      <c r="J23" s="65"/>
      <c r="K23" s="65"/>
      <c r="L23" s="65"/>
    </row>
    <row r="24" spans="1:12" ht="12.75">
      <c r="A24" s="65"/>
      <c r="B24" s="61"/>
      <c r="C24" s="61"/>
      <c r="D24" s="61"/>
      <c r="E24" s="61"/>
      <c r="F24" s="61"/>
      <c r="H24" s="65"/>
      <c r="I24" s="65"/>
      <c r="J24" s="65"/>
      <c r="K24" s="65"/>
      <c r="L24" s="65"/>
    </row>
    <row r="25" spans="1:12" ht="12.75">
      <c r="A25" s="65"/>
      <c r="B25" s="61"/>
      <c r="C25" s="61"/>
      <c r="D25" s="61"/>
      <c r="E25" s="61"/>
      <c r="F25" s="61"/>
      <c r="H25" s="65"/>
      <c r="I25" s="65"/>
      <c r="J25" s="65"/>
      <c r="K25" s="65"/>
      <c r="L25" s="65"/>
    </row>
    <row r="26" spans="1:12" ht="12.75">
      <c r="A26" s="65"/>
      <c r="B26" s="61"/>
      <c r="C26" s="61"/>
      <c r="D26" s="61"/>
      <c r="E26" s="61"/>
      <c r="F26" s="96"/>
      <c r="G26" s="65"/>
      <c r="H26" s="97"/>
      <c r="I26" s="98"/>
      <c r="J26" s="65"/>
      <c r="K26" s="156" t="s">
        <v>59</v>
      </c>
      <c r="L26" s="156"/>
    </row>
    <row r="27" spans="1:12" ht="12.75">
      <c r="A27" s="65"/>
      <c r="B27" s="61"/>
      <c r="C27" s="61"/>
      <c r="D27" s="61"/>
      <c r="E27" s="61"/>
      <c r="F27" s="96"/>
      <c r="G27" s="65"/>
      <c r="H27" s="97"/>
      <c r="I27" s="98"/>
      <c r="J27" s="65"/>
      <c r="K27" s="156" t="s">
        <v>60</v>
      </c>
      <c r="L27" s="156"/>
    </row>
  </sheetData>
  <sheetProtection/>
  <protectedRanges>
    <protectedRange sqref="H5:J14" name="Oblast1"/>
  </protectedRanges>
  <mergeCells count="2">
    <mergeCell ref="K26:L26"/>
    <mergeCell ref="K27:L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Michaela Kapustová</cp:lastModifiedBy>
  <cp:lastPrinted>2017-07-28T09:29:49Z</cp:lastPrinted>
  <dcterms:created xsi:type="dcterms:W3CDTF">2010-04-12T13:24:29Z</dcterms:created>
  <dcterms:modified xsi:type="dcterms:W3CDTF">2017-07-28T09:31:04Z</dcterms:modified>
  <cp:category/>
  <cp:version/>
  <cp:contentType/>
  <cp:contentStatus/>
</cp:coreProperties>
</file>