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105" activeTab="1"/>
  </bookViews>
  <sheets>
    <sheet name="Rekapitulace stavby" sheetId="1" r:id="rId1"/>
    <sheet name="16020_02 - SUPŠ HNN HRADE..." sheetId="2" r:id="rId2"/>
    <sheet name="Pokyny pro vyplnění" sheetId="3" r:id="rId3"/>
  </sheets>
  <definedNames>
    <definedName name="_xlnm._FilterDatabase" localSheetId="1" hidden="1">'16020_02 - SUPŠ HNN HRADE...'!$C$71:$K$78</definedName>
    <definedName name="_xlnm.Print_Area" localSheetId="1">'16020_02 - SUPŠ HNN HRADE...'!$C$4:$J$34,'16020_02 - SUPŠ HNN HRADE...'!$C$40:$J$55,'16020_02 - SUPŠ HNN HRADE...'!$C$61:$K$78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'16020_02 - SUPŠ HNN HRADE...'!$71:$71</definedName>
  </definedNames>
  <calcPr calcId="152511"/>
</workbook>
</file>

<file path=xl/sharedStrings.xml><?xml version="1.0" encoding="utf-8"?>
<sst xmlns="http://schemas.openxmlformats.org/spreadsheetml/2006/main" count="748" uniqueCount="304">
  <si>
    <t>Export VZ</t>
  </si>
  <si>
    <t>List obsahuje:</t>
  </si>
  <si>
    <t>1) Rekapitulace stavby</t>
  </si>
  <si>
    <t>2) Rekapitulace objektů stavby a soupisů prací</t>
  </si>
  <si>
    <t>3.0</t>
  </si>
  <si>
    <t/>
  </si>
  <si>
    <t>False</t>
  </si>
  <si>
    <t>{d2c0d94e-d827-4d61-ae52-5275d70d535b}</t>
  </si>
  <si>
    <t>&gt;&gt;  skryté sloupce  &lt;&lt;</t>
  </si>
  <si>
    <t>0,01</t>
  </si>
  <si>
    <t>21</t>
  </si>
  <si>
    <t>15</t>
  </si>
  <si>
    <t>REKAPITULACE STAVBY</t>
  </si>
  <si>
    <t>v ---  níže se nacházejí doplnkové a pomocné údaje k sestavám  --- v</t>
  </si>
  <si>
    <t>Návod na vyplnění</t>
  </si>
  <si>
    <t>0,001</t>
  </si>
  <si>
    <t>Kód:</t>
  </si>
  <si>
    <t>16020_02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</si>
  <si>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</si>
  <si>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</si>
  <si>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SUPŠ HNN HRADEC KRÁLOVÉ, OPTIMALIZACE A INOVACE VYBAVENÍ - vybavení (nábytek)</t>
  </si>
  <si>
    <t>KSO:</t>
  </si>
  <si>
    <t>CC-CZ:</t>
  </si>
  <si>
    <t>Místo:</t>
  </si>
  <si>
    <t>PARC. Č. ST. 204/1</t>
  </si>
  <si>
    <t>Datum:</t>
  </si>
  <si>
    <t>22.2.2017</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</si>
  <si>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</si>
  <si>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</si>
  <si>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</si>
  <si>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</si>
  <si>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</si>
  <si>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</si>
  <si>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</si>
  <si>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</si>
  <si>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</si>
  <si>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</si>
  <si>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</si>
  <si>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</si>
  <si>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</si>
  <si>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</si>
  <si>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</si>
  <si>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</si>
  <si>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</si>
  <si>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</si>
  <si>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</si>
  <si>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</si>
  <si>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</si>
  <si>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</si>
  <si>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</si>
  <si>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</si>
  <si>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</si>
  <si>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</si>
  <si>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</si>
  <si>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</si>
  <si>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</si>
  <si>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</si>
  <si>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</si>
  <si>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</si>
  <si>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</si>
  <si>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</si>
  <si>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</si>
  <si>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</si>
  <si>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</si>
  <si>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</si>
  <si>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</si>
  <si>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</si>
  <si>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</si>
  <si>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</si>
  <si>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</si>
  <si>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</si>
  <si>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</si>
  <si>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</si>
  <si>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</si>
  <si>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</si>
  <si>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</si>
  <si>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</si>
  <si>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</si>
  <si>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</si>
  <si>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</si>
  <si>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</si>
  <si>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</si>
  <si>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</si>
  <si>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</si>
  <si>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</si>
  <si>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</si>
  <si>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</si>
  <si>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</si>
  <si>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</si>
  <si>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PSV - Práce a dodávky PSV</t>
  </si>
  <si>
    <t xml:space="preserve">    766 - Konstrukce truhlářské</t>
  </si>
  <si>
    <t>SOUPIS PRACÍ</t>
  </si>
  <si>
    <t>PČ</t>
  </si>
  <si>
    <t>Popis</t>
  </si>
  <si>
    <t>MJ</t>
  </si>
  <si>
    <t>Množství</t>
  </si>
  <si>
    <t>J.cena [CZK]</t>
  </si>
  <si>
    <t>Cenová soustava</t>
  </si>
  <si>
    <t>Poznámka</t>
  </si>
  <si>
    <t>J. Nh [h]</t>
  </si>
  <si>
    <t>Nh celkem [h]</t>
  </si>
  <si>
    <t>J. hmotnost
[t]</t>
  </si>
  <si>
    <t>Hmotnost
celkem [t]</t>
  </si>
  <si>
    <t>J. suť [t]</t>
  </si>
  <si>
    <t>Suť Celkem [t]</t>
  </si>
  <si>
    <t>PSV</t>
  </si>
  <si>
    <t>Práce a dodávky PSV</t>
  </si>
  <si>
    <t>ROZPOCET</t>
  </si>
  <si>
    <t>766</t>
  </si>
  <si>
    <t>Konstrukce truhlářské</t>
  </si>
  <si>
    <t>K</t>
  </si>
  <si>
    <t>R76601</t>
  </si>
  <si>
    <t>kus</t>
  </si>
  <si>
    <t>16</t>
  </si>
  <si>
    <t>-485075618</t>
  </si>
  <si>
    <t>PP</t>
  </si>
  <si>
    <t>VV</t>
  </si>
  <si>
    <t>Místnost č. 2.213</t>
  </si>
  <si>
    <t>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</si>
  <si>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</si>
  <si>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</si>
  <si>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</si>
  <si>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</si>
  <si>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</si>
  <si>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</si>
  <si>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</si>
  <si>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</si>
  <si>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</si>
  <si>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</si>
  <si>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</si>
  <si>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</si>
  <si>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</si>
  <si>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</si>
  <si>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</si>
  <si>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</si>
  <si>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</si>
  <si>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</si>
  <si>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</si>
  <si>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</si>
  <si>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</si>
  <si>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</si>
  <si>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</si>
  <si>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</si>
  <si>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</si>
  <si>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</si>
  <si>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</si>
  <si>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</si>
  <si>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</si>
  <si>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</si>
  <si>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</si>
  <si>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</si>
  <si>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</si>
  <si>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</si>
  <si>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</si>
  <si>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</si>
  <si>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</si>
  <si>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</si>
  <si>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</si>
  <si>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</si>
  <si>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</si>
  <si>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</si>
  <si>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</si>
  <si>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</si>
  <si>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</si>
  <si>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</si>
  <si>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</si>
  <si>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</si>
  <si>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</si>
  <si>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</si>
  <si>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</si>
  <si>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</si>
  <si>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</si>
  <si>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</si>
  <si>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</si>
  <si>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</si>
  <si>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</si>
  <si>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</si>
  <si>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</si>
  <si>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</si>
  <si>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</si>
  <si>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</si>
  <si>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</si>
  <si>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</si>
  <si>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</si>
  <si>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</si>
  <si>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</si>
  <si>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</si>
  <si>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</si>
  <si>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</si>
  <si>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</si>
  <si>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</si>
  <si>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</si>
  <si>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</si>
  <si>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</si>
  <si>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</si>
  <si>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</si>
  <si>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</si>
  <si>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</si>
  <si>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</si>
  <si>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</si>
  <si>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</si>
  <si>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</si>
  <si>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</si>
  <si>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</si>
  <si>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</si>
  <si>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</si>
  <si>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</si>
  <si>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</si>
  <si>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</si>
  <si>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</si>
  <si>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</si>
  <si>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</si>
  <si>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</si>
  <si>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</si>
  <si>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</si>
  <si>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</si>
  <si>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</si>
  <si>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</si>
  <si>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</si>
  <si>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</si>
  <si>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</si>
  <si>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</si>
  <si>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</si>
  <si>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</si>
  <si>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</si>
  <si>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</si>
  <si>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</si>
  <si>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</si>
  <si>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</si>
  <si>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</si>
  <si>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</si>
  <si>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</si>
  <si>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</si>
  <si>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</si>
  <si>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</si>
  <si>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</si>
  <si>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</si>
  <si>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</si>
  <si>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</si>
  <si>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</si>
  <si>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</si>
  <si>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</si>
  <si>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</si>
  <si>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</si>
  <si>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</si>
  <si>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</si>
  <si>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</si>
  <si>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</si>
  <si>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</si>
  <si>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</si>
  <si>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</si>
  <si>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</si>
  <si>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</si>
  <si>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</si>
  <si>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</si>
  <si>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</si>
  <si>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</si>
  <si>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</si>
  <si>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</si>
  <si>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</si>
  <si>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</si>
  <si>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</si>
  <si>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</si>
  <si>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</si>
  <si>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</si>
  <si>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</si>
  <si>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</si>
  <si>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</si>
  <si>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</si>
  <si>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</si>
  <si>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</si>
  <si>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</si>
  <si>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</si>
  <si>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</si>
  <si>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</si>
  <si>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</si>
  <si>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</si>
  <si>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</si>
  <si>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</si>
  <si>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</si>
  <si>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</si>
  <si>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</si>
  <si>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</si>
  <si>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</si>
  <si>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</si>
  <si>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</si>
  <si>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</si>
  <si>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</si>
  <si>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</si>
  <si>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</si>
  <si>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</si>
  <si>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</si>
  <si>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</si>
  <si>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</si>
  <si>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</si>
  <si>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</si>
  <si>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</si>
  <si>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</si>
  <si>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</si>
  <si>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</si>
  <si>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</si>
  <si>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</si>
  <si>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Šestidveřová kovová šatní skříňka (půlená) na lavičce</t>
  </si>
  <si>
    <t>šestidveřový kovový šatník (půlený) na lavičce - celkový rozměr: hxšxv 500/815x1200x2090mm - z toho rozměr lavičky vč. rámu: hxšxv 815x1200x420mm, min. rozměr sedací plochy 290mm (sedák z lakovaných dřevěných latí)
svařovaný korpus skříně
šířka dveří 400 mm, výška 850 mm
cylindrický zámek
uvnitř každého oddělení je tyč se třemi posuvnými háčky
ventilační otvory ve dveřích umožňují dostatečné proudění vzduchu
hladká povrchová úprava práškovým lakem v různých odstínech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</si>
</sst>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s>
  <borders count="36">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07">
    <xf numFmtId="0" fontId="0" fillId="0" borderId="0" xfId="0"/>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0" fillId="0" borderId="0" xfId="0" applyAlignment="1" applyProtection="1">
      <alignment vertical="top"/>
      <protection locked="0"/>
    </xf>
    <xf numFmtId="0" fontId="0" fillId="0" borderId="1"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7"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27" fillId="0" borderId="7"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7" xfId="0" applyBorder="1" applyAlignment="1" applyProtection="1">
      <alignment vertical="top"/>
      <protection locked="0"/>
    </xf>
    <xf numFmtId="0" fontId="27" fillId="0" borderId="7" xfId="0" applyFont="1" applyBorder="1" applyAlignment="1" applyProtection="1">
      <alignment horizontal="left"/>
      <protection locked="0"/>
    </xf>
    <xf numFmtId="0" fontId="5" fillId="0" borderId="7" xfId="0" applyFont="1" applyBorder="1" applyAlignment="1" applyProtection="1">
      <alignment/>
      <protection locked="0"/>
    </xf>
    <xf numFmtId="0" fontId="0" fillId="0" borderId="4"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2" borderId="0" xfId="0" applyFill="1" applyProtection="1">
      <protection/>
    </xf>
    <xf numFmtId="0" fontId="29" fillId="2" borderId="0" xfId="20" applyFont="1" applyFill="1" applyAlignment="1" applyProtection="1">
      <alignment vertical="center"/>
      <protection/>
    </xf>
    <xf numFmtId="0" fontId="36" fillId="2" borderId="0" xfId="20" applyFill="1" applyProtection="1">
      <protection/>
    </xf>
    <xf numFmtId="0" fontId="0" fillId="0" borderId="0" xfId="0"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9" xfId="0" applyBorder="1" applyProtection="1">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13" xfId="0" applyBorder="1" applyProtection="1">
      <protection/>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3" borderId="0" xfId="0" applyFont="1" applyFill="1" applyBorder="1" applyAlignment="1" applyProtection="1">
      <alignment vertical="center"/>
      <protection/>
    </xf>
    <xf numFmtId="0" fontId="4" fillId="3" borderId="16" xfId="0" applyFont="1" applyFill="1" applyBorder="1" applyAlignment="1" applyProtection="1">
      <alignment horizontal="left" vertical="center"/>
      <protection/>
    </xf>
    <xf numFmtId="0" fontId="0" fillId="3" borderId="17" xfId="0" applyFont="1" applyFill="1" applyBorder="1" applyAlignment="1" applyProtection="1">
      <alignment vertical="center"/>
      <protection/>
    </xf>
    <xf numFmtId="0" fontId="4" fillId="3" borderId="17" xfId="0" applyFont="1" applyFill="1" applyBorder="1" applyAlignment="1" applyProtection="1">
      <alignment horizontal="right" vertical="center"/>
      <protection/>
    </xf>
    <xf numFmtId="0" fontId="4" fillId="3" borderId="17" xfId="0" applyFont="1" applyFill="1" applyBorder="1" applyAlignment="1" applyProtection="1">
      <alignment horizontal="center" vertical="center"/>
      <protection/>
    </xf>
    <xf numFmtId="4" fontId="4" fillId="3" borderId="17" xfId="0" applyNumberFormat="1" applyFont="1" applyFill="1" applyBorder="1" applyAlignment="1" applyProtection="1">
      <alignment vertical="center"/>
      <protection/>
    </xf>
    <xf numFmtId="0" fontId="0" fillId="3" borderId="18"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3" fillId="3" borderId="0" xfId="0" applyFont="1" applyFill="1" applyBorder="1" applyAlignment="1" applyProtection="1">
      <alignment horizontal="left" vertical="center"/>
      <protection/>
    </xf>
    <xf numFmtId="0" fontId="3" fillId="3" borderId="0" xfId="0" applyFont="1" applyFill="1" applyBorder="1" applyAlignment="1" applyProtection="1">
      <alignment horizontal="right" vertical="center"/>
      <protection/>
    </xf>
    <xf numFmtId="0" fontId="0" fillId="3" borderId="13"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2" xfId="0" applyFont="1" applyBorder="1" applyAlignment="1" applyProtection="1">
      <alignment horizontal="left" vertical="center"/>
      <protection/>
    </xf>
    <xf numFmtId="0" fontId="6" fillId="0" borderId="22" xfId="0" applyFont="1" applyBorder="1" applyAlignment="1" applyProtection="1">
      <alignment vertical="center"/>
      <protection/>
    </xf>
    <xf numFmtId="4" fontId="6" fillId="0" borderId="22" xfId="0" applyNumberFormat="1"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Alignment="1" applyProtection="1">
      <alignment vertical="center"/>
      <protection/>
    </xf>
    <xf numFmtId="0" fontId="7" fillId="0" borderId="12"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2" xfId="0" applyFont="1" applyBorder="1" applyAlignment="1" applyProtection="1">
      <alignment horizontal="left" vertical="center"/>
      <protection/>
    </xf>
    <xf numFmtId="0" fontId="7" fillId="0" borderId="22" xfId="0" applyFont="1" applyBorder="1" applyAlignment="1" applyProtection="1">
      <alignment vertical="center"/>
      <protection/>
    </xf>
    <xf numFmtId="4" fontId="7" fillId="0" borderId="22" xfId="0" applyNumberFormat="1"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2" xfId="0" applyFont="1" applyBorder="1" applyAlignment="1" applyProtection="1">
      <alignment horizontal="center" vertical="center" wrapText="1"/>
      <protection/>
    </xf>
    <xf numFmtId="0" fontId="3" fillId="3" borderId="23" xfId="0" applyFont="1" applyFill="1" applyBorder="1" applyAlignment="1" applyProtection="1">
      <alignment horizontal="center" vertical="center" wrapText="1"/>
      <protection/>
    </xf>
    <xf numFmtId="0" fontId="3" fillId="3" borderId="24" xfId="0" applyFont="1" applyFill="1" applyBorder="1" applyAlignment="1" applyProtection="1">
      <alignment horizontal="center" vertical="center" wrapText="1"/>
      <protection/>
    </xf>
    <xf numFmtId="0" fontId="31" fillId="3" borderId="24"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18" fillId="0" borderId="23" xfId="0" applyFont="1" applyBorder="1" applyAlignment="1" applyProtection="1">
      <alignment horizontal="center" vertical="center" wrapText="1"/>
      <protection/>
    </xf>
    <xf numFmtId="0" fontId="18" fillId="0" borderId="24" xfId="0" applyFont="1" applyBorder="1" applyAlignment="1" applyProtection="1">
      <alignment horizontal="center" vertical="center" wrapText="1"/>
      <protection/>
    </xf>
    <xf numFmtId="0" fontId="18" fillId="0" borderId="25"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0" fillId="0" borderId="26" xfId="0" applyFont="1" applyBorder="1" applyAlignment="1" applyProtection="1">
      <alignment vertical="center"/>
      <protection/>
    </xf>
    <xf numFmtId="166" fontId="32" fillId="0" borderId="14" xfId="0" applyNumberFormat="1" applyFont="1" applyBorder="1" applyAlignment="1" applyProtection="1">
      <alignment/>
      <protection/>
    </xf>
    <xf numFmtId="166" fontId="32" fillId="0" borderId="27" xfId="0" applyNumberFormat="1" applyFont="1" applyBorder="1" applyAlignment="1" applyProtection="1">
      <alignment/>
      <protection/>
    </xf>
    <xf numFmtId="4" fontId="33" fillId="0" borderId="0" xfId="0" applyNumberFormat="1" applyFont="1" applyAlignment="1" applyProtection="1">
      <alignment vertical="center"/>
      <protection/>
    </xf>
    <xf numFmtId="0" fontId="8" fillId="0" borderId="12"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9"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30" xfId="0" applyFont="1" applyBorder="1" applyAlignment="1" applyProtection="1">
      <alignment horizontal="center" vertical="center"/>
      <protection/>
    </xf>
    <xf numFmtId="49" fontId="0" fillId="0" borderId="30" xfId="0" applyNumberFormat="1"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0" xfId="0" applyFont="1" applyBorder="1" applyAlignment="1" applyProtection="1">
      <alignment horizontal="center" vertical="center" wrapText="1"/>
      <protection/>
    </xf>
    <xf numFmtId="167" fontId="0" fillId="0" borderId="30" xfId="0" applyNumberFormat="1" applyFont="1" applyBorder="1" applyAlignment="1" applyProtection="1">
      <alignment vertical="center"/>
      <protection/>
    </xf>
    <xf numFmtId="4" fontId="0" fillId="4" borderId="30" xfId="0" applyNumberFormat="1" applyFont="1" applyFill="1" applyBorder="1" applyAlignment="1" applyProtection="1">
      <alignment vertical="center"/>
      <protection/>
    </xf>
    <xf numFmtId="4" fontId="0" fillId="0" borderId="30" xfId="0" applyNumberFormat="1" applyFont="1" applyBorder="1" applyAlignment="1" applyProtection="1">
      <alignment vertical="center"/>
      <protection/>
    </xf>
    <xf numFmtId="0" fontId="2" fillId="4" borderId="30"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9"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2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9"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1"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32" xfId="0" applyFont="1" applyBorder="1" applyAlignment="1" applyProtection="1">
      <alignmen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9" fillId="2" borderId="0" xfId="20" applyFont="1" applyFill="1" applyAlignment="1" applyProtection="1">
      <alignment vertical="center"/>
      <protection/>
    </xf>
    <xf numFmtId="0" fontId="15" fillId="5" borderId="0" xfId="0" applyFont="1" applyFill="1" applyAlignment="1" applyProtection="1">
      <alignment horizontal="center" vertical="center"/>
      <protection/>
    </xf>
    <xf numFmtId="0" fontId="0" fillId="0" borderId="0" xfId="0" applyProtection="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7" fillId="0" borderId="7" xfId="0" applyFont="1" applyBorder="1" applyAlignment="1" applyProtection="1">
      <alignment horizontal="left"/>
      <protection locked="0"/>
    </xf>
    <xf numFmtId="0" fontId="27" fillId="0" borderId="7" xfId="0" applyFont="1" applyBorder="1" applyAlignment="1" applyProtection="1">
      <alignment horizontal="left" wrapText="1"/>
      <protection locked="0"/>
    </xf>
    <xf numFmtId="0" fontId="11"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19"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pplyProtection="1">
      <alignment horizontal="left" vertical="center"/>
      <protection/>
    </xf>
    <xf numFmtId="0" fontId="3" fillId="4" borderId="0" xfId="0" applyFont="1" applyFill="1" applyBorder="1" applyAlignment="1" applyProtection="1">
      <alignment horizontal="left" vertical="center"/>
      <protection/>
    </xf>
    <xf numFmtId="49" fontId="3" fillId="4" borderId="0" xfId="0" applyNumberFormat="1" applyFont="1" applyFill="1" applyBorder="1" applyAlignment="1" applyProtection="1">
      <alignment horizontal="left" vertical="center"/>
      <protection/>
    </xf>
    <xf numFmtId="49" fontId="3" fillId="4" borderId="0" xfId="0" applyNumberFormat="1" applyFont="1" applyFill="1" applyBorder="1" applyAlignment="1" applyProtection="1">
      <alignment horizontal="left" vertical="center"/>
      <protection/>
    </xf>
    <xf numFmtId="49" fontId="3" fillId="0" borderId="0" xfId="0" applyNumberFormat="1" applyFont="1" applyBorder="1" applyAlignment="1" applyProtection="1">
      <alignment horizontal="left" vertical="center"/>
      <protection/>
    </xf>
    <xf numFmtId="0" fontId="0" fillId="0" borderId="33" xfId="0" applyBorder="1" applyProtection="1">
      <protection/>
    </xf>
    <xf numFmtId="0" fontId="20" fillId="0" borderId="34" xfId="0" applyFont="1" applyBorder="1" applyAlignment="1" applyProtection="1">
      <alignment horizontal="left" vertical="center"/>
      <protection/>
    </xf>
    <xf numFmtId="0" fontId="0" fillId="0" borderId="34" xfId="0" applyFont="1" applyBorder="1" applyAlignment="1" applyProtection="1">
      <alignment vertical="center"/>
      <protection/>
    </xf>
    <xf numFmtId="4" fontId="20" fillId="0" borderId="34"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0" fillId="6" borderId="0" xfId="0" applyFont="1" applyFill="1" applyBorder="1" applyAlignment="1" applyProtection="1">
      <alignment vertical="center"/>
      <protection/>
    </xf>
    <xf numFmtId="0" fontId="4" fillId="6" borderId="16" xfId="0" applyFont="1" applyFill="1" applyBorder="1" applyAlignment="1" applyProtection="1">
      <alignment horizontal="left" vertical="center"/>
      <protection/>
    </xf>
    <xf numFmtId="0" fontId="0" fillId="6" borderId="17" xfId="0" applyFont="1" applyFill="1" applyBorder="1" applyAlignment="1" applyProtection="1">
      <alignment vertical="center"/>
      <protection/>
    </xf>
    <xf numFmtId="0" fontId="4" fillId="6" borderId="17" xfId="0" applyFont="1" applyFill="1" applyBorder="1" applyAlignment="1" applyProtection="1">
      <alignment horizontal="center" vertical="center"/>
      <protection/>
    </xf>
    <xf numFmtId="0" fontId="4" fillId="6" borderId="17" xfId="0" applyFont="1" applyFill="1" applyBorder="1" applyAlignment="1" applyProtection="1">
      <alignment horizontal="left" vertical="center"/>
      <protection/>
    </xf>
    <xf numFmtId="0" fontId="0" fillId="6" borderId="17" xfId="0" applyFont="1" applyFill="1" applyBorder="1" applyAlignment="1" applyProtection="1">
      <alignment vertical="center"/>
      <protection/>
    </xf>
    <xf numFmtId="4" fontId="4" fillId="6" borderId="17"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6" borderId="13" xfId="0" applyFont="1" applyFill="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6" xfId="0" applyFont="1" applyBorder="1" applyAlignment="1" applyProtection="1">
      <alignment horizontal="center" vertical="center"/>
      <protection/>
    </xf>
    <xf numFmtId="0" fontId="22" fillId="0" borderId="14" xfId="0" applyFont="1" applyBorder="1" applyAlignment="1" applyProtection="1">
      <alignment horizontal="left" vertical="center"/>
      <protection/>
    </xf>
    <xf numFmtId="0" fontId="0" fillId="0" borderId="27" xfId="0" applyFont="1" applyBorder="1" applyAlignment="1" applyProtection="1">
      <alignment vertical="center"/>
      <protection/>
    </xf>
    <xf numFmtId="0" fontId="2" fillId="0" borderId="2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3" borderId="16" xfId="0" applyFont="1" applyFill="1" applyBorder="1" applyAlignment="1" applyProtection="1">
      <alignment horizontal="center" vertical="center"/>
      <protection/>
    </xf>
    <xf numFmtId="0" fontId="3" fillId="3" borderId="17" xfId="0" applyFont="1" applyFill="1" applyBorder="1" applyAlignment="1" applyProtection="1">
      <alignment horizontal="left" vertical="center"/>
      <protection/>
    </xf>
    <xf numFmtId="0" fontId="3" fillId="3" borderId="17" xfId="0" applyFont="1" applyFill="1" applyBorder="1" applyAlignment="1" applyProtection="1">
      <alignment horizontal="center" vertical="center"/>
      <protection/>
    </xf>
    <xf numFmtId="0" fontId="3" fillId="3" borderId="17" xfId="0" applyFont="1" applyFill="1" applyBorder="1" applyAlignment="1" applyProtection="1">
      <alignment horizontal="right" vertical="center"/>
      <protection/>
    </xf>
    <xf numFmtId="0" fontId="3" fillId="3" borderId="35" xfId="0" applyFont="1" applyFill="1" applyBorder="1" applyAlignment="1" applyProtection="1">
      <alignment horizontal="center"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2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29" xfId="0" applyNumberFormat="1" applyFont="1" applyBorder="1" applyAlignment="1" applyProtection="1">
      <alignment vertical="center"/>
      <protection/>
    </xf>
    <xf numFmtId="0" fontId="24" fillId="0" borderId="0" xfId="20" applyFont="1" applyAlignment="1" applyProtection="1">
      <alignment horizontal="center" vertical="center"/>
      <protection/>
    </xf>
    <xf numFmtId="0" fontId="5" fillId="0" borderId="12"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4" fontId="28" fillId="0" borderId="31" xfId="0" applyNumberFormat="1" applyFont="1" applyBorder="1" applyAlignment="1" applyProtection="1">
      <alignment vertical="center"/>
      <protection/>
    </xf>
    <xf numFmtId="4" fontId="28" fillId="0" borderId="22" xfId="0" applyNumberFormat="1" applyFont="1" applyBorder="1" applyAlignment="1" applyProtection="1">
      <alignment vertical="center"/>
      <protection/>
    </xf>
    <xf numFmtId="166" fontId="28" fillId="0" borderId="22" xfId="0" applyNumberFormat="1" applyFont="1" applyBorder="1" applyAlignment="1" applyProtection="1">
      <alignment vertical="center"/>
      <protection/>
    </xf>
    <xf numFmtId="4" fontId="28" fillId="0" borderId="32"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27" activePane="bottomLeft" state="frozen"/>
      <selection pane="bottomLeft" activeCell="AN51" sqref="AN51:AP51"/>
    </sheetView>
  </sheetViews>
  <sheetFormatPr defaultColWidth="9.33203125" defaultRowHeight="13.5"/>
  <cols>
    <col min="1" max="1" width="8.33203125" style="88" customWidth="1"/>
    <col min="2" max="2" width="1.66796875" style="88" customWidth="1"/>
    <col min="3" max="3" width="4.16015625" style="88" customWidth="1"/>
    <col min="4" max="33" width="2.66015625" style="88" customWidth="1"/>
    <col min="34" max="34" width="3.33203125" style="88" customWidth="1"/>
    <col min="35" max="35" width="31.66015625" style="88" customWidth="1"/>
    <col min="36" max="37" width="2.5" style="88" customWidth="1"/>
    <col min="38" max="38" width="8.33203125" style="88" customWidth="1"/>
    <col min="39" max="39" width="3.33203125" style="88" customWidth="1"/>
    <col min="40" max="40" width="13.33203125" style="88" customWidth="1"/>
    <col min="41" max="41" width="7.5" style="88" customWidth="1"/>
    <col min="42" max="42" width="4.16015625" style="88" customWidth="1"/>
    <col min="43" max="43" width="15.66015625" style="88" customWidth="1"/>
    <col min="44" max="44" width="13.66015625" style="88" customWidth="1"/>
    <col min="45" max="47" width="25.83203125" style="88" hidden="1" customWidth="1"/>
    <col min="48" max="52" width="21.66015625" style="88" hidden="1" customWidth="1"/>
    <col min="53" max="53" width="19.16015625" style="88" hidden="1" customWidth="1"/>
    <col min="54" max="54" width="25" style="88" hidden="1" customWidth="1"/>
    <col min="55" max="56" width="19.16015625" style="88" hidden="1" customWidth="1"/>
    <col min="57" max="57" width="66.5" style="88" customWidth="1"/>
    <col min="58" max="70" width="9.33203125" style="88" customWidth="1"/>
    <col min="71" max="91" width="9.33203125" style="88" hidden="1" customWidth="1"/>
    <col min="92" max="16384" width="9.33203125" style="88"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86"/>
      <c r="AJ1" s="84"/>
      <c r="AK1" s="84"/>
      <c r="AL1" s="84"/>
      <c r="AM1" s="84"/>
      <c r="AN1" s="84"/>
      <c r="AO1" s="84"/>
      <c r="AP1" s="84"/>
      <c r="AQ1" s="84"/>
      <c r="AR1" s="84"/>
      <c r="AS1" s="84"/>
      <c r="AT1" s="84"/>
      <c r="AU1" s="84"/>
      <c r="AV1" s="84"/>
      <c r="AW1" s="84"/>
      <c r="AX1" s="84"/>
      <c r="AY1" s="84"/>
      <c r="AZ1" s="84"/>
      <c r="BA1" s="2" t="s">
        <v>4</v>
      </c>
      <c r="BB1" s="2" t="s">
        <v>5</v>
      </c>
      <c r="BC1" s="84"/>
      <c r="BD1" s="84"/>
      <c r="BE1" s="84"/>
      <c r="BF1" s="84"/>
      <c r="BG1" s="84"/>
      <c r="BH1" s="84"/>
      <c r="BI1" s="84"/>
      <c r="BJ1" s="84"/>
      <c r="BK1" s="84"/>
      <c r="BL1" s="84"/>
      <c r="BM1" s="84"/>
      <c r="BN1" s="84"/>
      <c r="BO1" s="84"/>
      <c r="BP1" s="84"/>
      <c r="BQ1" s="84"/>
      <c r="BR1" s="84"/>
      <c r="BT1" s="231" t="s">
        <v>6</v>
      </c>
      <c r="BU1" s="231" t="s">
        <v>6</v>
      </c>
      <c r="BV1" s="231" t="s">
        <v>7</v>
      </c>
    </row>
    <row r="2" spans="3:72" ht="36.95" customHeight="1">
      <c r="AR2" s="218" t="s">
        <v>8</v>
      </c>
      <c r="AS2" s="219"/>
      <c r="AT2" s="219"/>
      <c r="AU2" s="219"/>
      <c r="AV2" s="219"/>
      <c r="AW2" s="219"/>
      <c r="AX2" s="219"/>
      <c r="AY2" s="219"/>
      <c r="AZ2" s="219"/>
      <c r="BA2" s="219"/>
      <c r="BB2" s="219"/>
      <c r="BC2" s="219"/>
      <c r="BD2" s="219"/>
      <c r="BE2" s="219"/>
      <c r="BS2" s="89" t="s">
        <v>9</v>
      </c>
      <c r="BT2" s="89" t="s">
        <v>10</v>
      </c>
    </row>
    <row r="3" spans="2:72" ht="6.95" customHeight="1">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2"/>
      <c r="BS3" s="89" t="s">
        <v>9</v>
      </c>
      <c r="BT3" s="89" t="s">
        <v>11</v>
      </c>
    </row>
    <row r="4" spans="2:71" ht="36.95" customHeight="1">
      <c r="B4" s="93"/>
      <c r="C4" s="94"/>
      <c r="D4" s="95" t="s">
        <v>12</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6"/>
      <c r="AS4" s="97" t="s">
        <v>13</v>
      </c>
      <c r="BE4" s="232" t="s">
        <v>14</v>
      </c>
      <c r="BS4" s="89" t="s">
        <v>15</v>
      </c>
    </row>
    <row r="5" spans="2:71" ht="14.45" customHeight="1">
      <c r="B5" s="93"/>
      <c r="C5" s="94"/>
      <c r="D5" s="233" t="s">
        <v>16</v>
      </c>
      <c r="E5" s="94"/>
      <c r="F5" s="94"/>
      <c r="G5" s="94"/>
      <c r="H5" s="94"/>
      <c r="I5" s="94"/>
      <c r="J5" s="94"/>
      <c r="K5" s="234" t="s">
        <v>17</v>
      </c>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94"/>
      <c r="AQ5" s="96"/>
      <c r="BE5" s="236" t="s">
        <v>18</v>
      </c>
      <c r="BS5" s="89" t="s">
        <v>9</v>
      </c>
    </row>
    <row r="6" spans="2:71" ht="36.95" customHeight="1">
      <c r="B6" s="93"/>
      <c r="C6" s="94"/>
      <c r="D6" s="237" t="s">
        <v>19</v>
      </c>
      <c r="E6" s="94"/>
      <c r="F6" s="94"/>
      <c r="G6" s="94"/>
      <c r="H6" s="94"/>
      <c r="I6" s="94"/>
      <c r="J6" s="94"/>
      <c r="K6" s="238" t="s">
        <v>20</v>
      </c>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94"/>
      <c r="AQ6" s="96"/>
      <c r="BE6" s="239"/>
      <c r="BS6" s="89" t="s">
        <v>9</v>
      </c>
    </row>
    <row r="7" spans="2:71" ht="14.45" customHeight="1">
      <c r="B7" s="93"/>
      <c r="C7" s="94"/>
      <c r="D7" s="101" t="s">
        <v>21</v>
      </c>
      <c r="E7" s="94"/>
      <c r="F7" s="94"/>
      <c r="G7" s="94"/>
      <c r="H7" s="94"/>
      <c r="I7" s="94"/>
      <c r="J7" s="94"/>
      <c r="K7" s="104" t="s">
        <v>5</v>
      </c>
      <c r="L7" s="94"/>
      <c r="M7" s="94"/>
      <c r="N7" s="94"/>
      <c r="O7" s="94"/>
      <c r="P7" s="94"/>
      <c r="Q7" s="94"/>
      <c r="R7" s="94"/>
      <c r="S7" s="94"/>
      <c r="T7" s="94"/>
      <c r="U7" s="94"/>
      <c r="V7" s="94"/>
      <c r="W7" s="94"/>
      <c r="X7" s="94"/>
      <c r="Y7" s="94"/>
      <c r="Z7" s="94"/>
      <c r="AA7" s="94"/>
      <c r="AB7" s="94"/>
      <c r="AC7" s="94"/>
      <c r="AD7" s="94"/>
      <c r="AE7" s="94"/>
      <c r="AF7" s="94"/>
      <c r="AG7" s="94"/>
      <c r="AH7" s="94"/>
      <c r="AI7" s="94"/>
      <c r="AJ7" s="94"/>
      <c r="AK7" s="101" t="s">
        <v>22</v>
      </c>
      <c r="AL7" s="94"/>
      <c r="AM7" s="94"/>
      <c r="AN7" s="104" t="s">
        <v>5</v>
      </c>
      <c r="AO7" s="94"/>
      <c r="AP7" s="94"/>
      <c r="AQ7" s="96"/>
      <c r="BE7" s="239"/>
      <c r="BS7" s="89" t="s">
        <v>9</v>
      </c>
    </row>
    <row r="8" spans="2:71" ht="14.45" customHeight="1">
      <c r="B8" s="93"/>
      <c r="C8" s="94"/>
      <c r="D8" s="101" t="s">
        <v>23</v>
      </c>
      <c r="E8" s="94"/>
      <c r="F8" s="94"/>
      <c r="G8" s="94"/>
      <c r="H8" s="94"/>
      <c r="I8" s="94"/>
      <c r="J8" s="94"/>
      <c r="K8" s="104" t="s">
        <v>24</v>
      </c>
      <c r="L8" s="94"/>
      <c r="M8" s="94"/>
      <c r="N8" s="94"/>
      <c r="O8" s="94"/>
      <c r="P8" s="94"/>
      <c r="Q8" s="94"/>
      <c r="R8" s="94"/>
      <c r="S8" s="94"/>
      <c r="T8" s="94"/>
      <c r="U8" s="94"/>
      <c r="V8" s="94"/>
      <c r="W8" s="94"/>
      <c r="X8" s="94"/>
      <c r="Y8" s="94"/>
      <c r="Z8" s="94"/>
      <c r="AA8" s="94"/>
      <c r="AB8" s="94"/>
      <c r="AC8" s="94"/>
      <c r="AD8" s="94"/>
      <c r="AE8" s="94"/>
      <c r="AF8" s="94"/>
      <c r="AG8" s="94"/>
      <c r="AH8" s="94"/>
      <c r="AI8" s="94"/>
      <c r="AJ8" s="94"/>
      <c r="AK8" s="101" t="s">
        <v>25</v>
      </c>
      <c r="AL8" s="94"/>
      <c r="AM8" s="94"/>
      <c r="AN8" s="240" t="s">
        <v>26</v>
      </c>
      <c r="AO8" s="94"/>
      <c r="AP8" s="94"/>
      <c r="AQ8" s="96"/>
      <c r="BE8" s="239"/>
      <c r="BS8" s="89" t="s">
        <v>9</v>
      </c>
    </row>
    <row r="9" spans="2:71" ht="14.45" customHeight="1">
      <c r="B9" s="93"/>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6"/>
      <c r="BE9" s="239"/>
      <c r="BS9" s="89" t="s">
        <v>9</v>
      </c>
    </row>
    <row r="10" spans="2:71" ht="14.45" customHeight="1">
      <c r="B10" s="93"/>
      <c r="C10" s="94"/>
      <c r="D10" s="101" t="s">
        <v>27</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1" t="s">
        <v>28</v>
      </c>
      <c r="AL10" s="94"/>
      <c r="AM10" s="94"/>
      <c r="AN10" s="104" t="s">
        <v>5</v>
      </c>
      <c r="AO10" s="94"/>
      <c r="AP10" s="94"/>
      <c r="AQ10" s="96"/>
      <c r="BE10" s="239"/>
      <c r="BS10" s="89" t="s">
        <v>9</v>
      </c>
    </row>
    <row r="11" spans="2:71" ht="18.4" customHeight="1">
      <c r="B11" s="93"/>
      <c r="C11" s="94"/>
      <c r="D11" s="94"/>
      <c r="E11" s="104" t="s">
        <v>29</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1" t="s">
        <v>30</v>
      </c>
      <c r="AL11" s="94"/>
      <c r="AM11" s="94"/>
      <c r="AN11" s="104" t="s">
        <v>5</v>
      </c>
      <c r="AO11" s="94"/>
      <c r="AP11" s="94"/>
      <c r="AQ11" s="96"/>
      <c r="BE11" s="239"/>
      <c r="BS11" s="89" t="s">
        <v>9</v>
      </c>
    </row>
    <row r="12" spans="2:71" ht="6.95" customHeight="1">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6"/>
      <c r="BE12" s="239"/>
      <c r="BS12" s="89" t="s">
        <v>9</v>
      </c>
    </row>
    <row r="13" spans="2:71" ht="14.45" customHeight="1">
      <c r="B13" s="93"/>
      <c r="C13" s="94"/>
      <c r="D13" s="101" t="s">
        <v>31</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1" t="s">
        <v>28</v>
      </c>
      <c r="AL13" s="94"/>
      <c r="AM13" s="94"/>
      <c r="AN13" s="241" t="s">
        <v>32</v>
      </c>
      <c r="AO13" s="94"/>
      <c r="AP13" s="94"/>
      <c r="AQ13" s="96"/>
      <c r="BE13" s="239"/>
      <c r="BS13" s="89" t="s">
        <v>9</v>
      </c>
    </row>
    <row r="14" spans="2:71" ht="15">
      <c r="B14" s="93"/>
      <c r="C14" s="94"/>
      <c r="D14" s="94"/>
      <c r="E14" s="242" t="s">
        <v>32</v>
      </c>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01" t="s">
        <v>30</v>
      </c>
      <c r="AL14" s="94"/>
      <c r="AM14" s="94"/>
      <c r="AN14" s="241" t="s">
        <v>32</v>
      </c>
      <c r="AO14" s="94"/>
      <c r="AP14" s="94"/>
      <c r="AQ14" s="96"/>
      <c r="BE14" s="239"/>
      <c r="BS14" s="89" t="s">
        <v>9</v>
      </c>
    </row>
    <row r="15" spans="2:71" ht="6.95" customHeight="1">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6"/>
      <c r="BE15" s="239"/>
      <c r="BS15" s="89" t="s">
        <v>6</v>
      </c>
    </row>
    <row r="16" spans="2:71" ht="14.45" customHeight="1">
      <c r="B16" s="93"/>
      <c r="C16" s="94"/>
      <c r="D16" s="101" t="s">
        <v>33</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1" t="s">
        <v>28</v>
      </c>
      <c r="AL16" s="94"/>
      <c r="AM16" s="94"/>
      <c r="AN16" s="104" t="s">
        <v>5</v>
      </c>
      <c r="AO16" s="94"/>
      <c r="AP16" s="94"/>
      <c r="AQ16" s="96"/>
      <c r="BE16" s="239"/>
      <c r="BS16" s="89" t="s">
        <v>6</v>
      </c>
    </row>
    <row r="17" spans="2:71" ht="18.4" customHeight="1">
      <c r="B17" s="93"/>
      <c r="C17" s="94"/>
      <c r="D17" s="94"/>
      <c r="E17" s="104" t="s">
        <v>29</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101" t="s">
        <v>30</v>
      </c>
      <c r="AL17" s="94"/>
      <c r="AM17" s="94"/>
      <c r="AN17" s="104" t="s">
        <v>5</v>
      </c>
      <c r="AO17" s="94"/>
      <c r="AP17" s="94"/>
      <c r="AQ17" s="96"/>
      <c r="BE17" s="239"/>
      <c r="BS17" s="89" t="s">
        <v>34</v>
      </c>
    </row>
    <row r="18" spans="2:71" ht="6.95" customHeight="1">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6"/>
      <c r="BE18" s="239"/>
      <c r="BS18" s="89" t="s">
        <v>9</v>
      </c>
    </row>
    <row r="19" spans="2:71" ht="14.45" customHeight="1">
      <c r="B19" s="93"/>
      <c r="C19" s="94"/>
      <c r="D19" s="101" t="s">
        <v>35</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6"/>
      <c r="BE19" s="239"/>
      <c r="BS19" s="89" t="s">
        <v>9</v>
      </c>
    </row>
    <row r="20" spans="2:71" ht="22.5" customHeight="1">
      <c r="B20" s="93"/>
      <c r="C20" s="94"/>
      <c r="D20" s="94"/>
      <c r="E20" s="222" t="s">
        <v>5</v>
      </c>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94"/>
      <c r="AP20" s="94"/>
      <c r="AQ20" s="96"/>
      <c r="BE20" s="239"/>
      <c r="BS20" s="89" t="s">
        <v>6</v>
      </c>
    </row>
    <row r="21" spans="2:57" ht="6.95" customHeight="1">
      <c r="B21" s="93"/>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6"/>
      <c r="BE21" s="239"/>
    </row>
    <row r="22" spans="2:57" ht="6.95" customHeight="1">
      <c r="B22" s="93"/>
      <c r="C22" s="9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94"/>
      <c r="AQ22" s="96"/>
      <c r="BE22" s="239"/>
    </row>
    <row r="23" spans="2:57" s="151" customFormat="1" ht="25.9" customHeight="1">
      <c r="B23" s="99"/>
      <c r="C23" s="103"/>
      <c r="D23" s="245" t="s">
        <v>36</v>
      </c>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7">
        <f>ROUND(AG51,2)</f>
        <v>0</v>
      </c>
      <c r="AL23" s="248"/>
      <c r="AM23" s="248"/>
      <c r="AN23" s="248"/>
      <c r="AO23" s="248"/>
      <c r="AP23" s="103"/>
      <c r="AQ23" s="102"/>
      <c r="BE23" s="239"/>
    </row>
    <row r="24" spans="2:57" s="151" customFormat="1" ht="6.95" customHeight="1">
      <c r="B24" s="99"/>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2"/>
      <c r="BE24" s="239"/>
    </row>
    <row r="25" spans="2:57" s="151" customFormat="1" ht="13.5">
      <c r="B25" s="99"/>
      <c r="C25" s="103"/>
      <c r="D25" s="103"/>
      <c r="E25" s="103"/>
      <c r="F25" s="103"/>
      <c r="G25" s="103"/>
      <c r="H25" s="103"/>
      <c r="I25" s="103"/>
      <c r="J25" s="103"/>
      <c r="K25" s="103"/>
      <c r="L25" s="249" t="s">
        <v>37</v>
      </c>
      <c r="M25" s="249"/>
      <c r="N25" s="249"/>
      <c r="O25" s="249"/>
      <c r="P25" s="103"/>
      <c r="Q25" s="103"/>
      <c r="R25" s="103"/>
      <c r="S25" s="103"/>
      <c r="T25" s="103"/>
      <c r="U25" s="103"/>
      <c r="V25" s="103"/>
      <c r="W25" s="249" t="s">
        <v>38</v>
      </c>
      <c r="X25" s="249"/>
      <c r="Y25" s="249"/>
      <c r="Z25" s="249"/>
      <c r="AA25" s="249"/>
      <c r="AB25" s="249"/>
      <c r="AC25" s="249"/>
      <c r="AD25" s="249"/>
      <c r="AE25" s="249"/>
      <c r="AF25" s="103"/>
      <c r="AG25" s="103"/>
      <c r="AH25" s="103"/>
      <c r="AI25" s="103"/>
      <c r="AJ25" s="103"/>
      <c r="AK25" s="249" t="s">
        <v>39</v>
      </c>
      <c r="AL25" s="249"/>
      <c r="AM25" s="249"/>
      <c r="AN25" s="249"/>
      <c r="AO25" s="249"/>
      <c r="AP25" s="103"/>
      <c r="AQ25" s="102"/>
      <c r="BE25" s="239"/>
    </row>
    <row r="26" spans="2:57" s="256" customFormat="1" ht="14.45" customHeight="1">
      <c r="B26" s="250"/>
      <c r="C26" s="251"/>
      <c r="D26" s="115" t="s">
        <v>40</v>
      </c>
      <c r="E26" s="251"/>
      <c r="F26" s="115" t="s">
        <v>41</v>
      </c>
      <c r="G26" s="251"/>
      <c r="H26" s="251"/>
      <c r="I26" s="251"/>
      <c r="J26" s="251"/>
      <c r="K26" s="251"/>
      <c r="L26" s="252">
        <v>0.21</v>
      </c>
      <c r="M26" s="253"/>
      <c r="N26" s="253"/>
      <c r="O26" s="253"/>
      <c r="P26" s="251"/>
      <c r="Q26" s="251"/>
      <c r="R26" s="251"/>
      <c r="S26" s="251"/>
      <c r="T26" s="251"/>
      <c r="U26" s="251"/>
      <c r="V26" s="251"/>
      <c r="W26" s="254">
        <f>ROUND(AZ51,2)</f>
        <v>0</v>
      </c>
      <c r="X26" s="253"/>
      <c r="Y26" s="253"/>
      <c r="Z26" s="253"/>
      <c r="AA26" s="253"/>
      <c r="AB26" s="253"/>
      <c r="AC26" s="253"/>
      <c r="AD26" s="253"/>
      <c r="AE26" s="253"/>
      <c r="AF26" s="251"/>
      <c r="AG26" s="251"/>
      <c r="AH26" s="251"/>
      <c r="AI26" s="251"/>
      <c r="AJ26" s="251"/>
      <c r="AK26" s="254">
        <f>ROUND(AV51,2)</f>
        <v>0</v>
      </c>
      <c r="AL26" s="253"/>
      <c r="AM26" s="253"/>
      <c r="AN26" s="253"/>
      <c r="AO26" s="253"/>
      <c r="AP26" s="251"/>
      <c r="AQ26" s="255"/>
      <c r="BE26" s="239"/>
    </row>
    <row r="27" spans="2:57" s="256" customFormat="1" ht="14.45" customHeight="1">
      <c r="B27" s="250"/>
      <c r="C27" s="251"/>
      <c r="D27" s="251"/>
      <c r="E27" s="251"/>
      <c r="F27" s="115" t="s">
        <v>42</v>
      </c>
      <c r="G27" s="251"/>
      <c r="H27" s="251"/>
      <c r="I27" s="251"/>
      <c r="J27" s="251"/>
      <c r="K27" s="251"/>
      <c r="L27" s="252">
        <v>0.15</v>
      </c>
      <c r="M27" s="253"/>
      <c r="N27" s="253"/>
      <c r="O27" s="253"/>
      <c r="P27" s="251"/>
      <c r="Q27" s="251"/>
      <c r="R27" s="251"/>
      <c r="S27" s="251"/>
      <c r="T27" s="251"/>
      <c r="U27" s="251"/>
      <c r="V27" s="251"/>
      <c r="W27" s="254">
        <f>ROUND(BA51,2)</f>
        <v>0</v>
      </c>
      <c r="X27" s="253"/>
      <c r="Y27" s="253"/>
      <c r="Z27" s="253"/>
      <c r="AA27" s="253"/>
      <c r="AB27" s="253"/>
      <c r="AC27" s="253"/>
      <c r="AD27" s="253"/>
      <c r="AE27" s="253"/>
      <c r="AF27" s="251"/>
      <c r="AG27" s="251"/>
      <c r="AH27" s="251"/>
      <c r="AI27" s="251"/>
      <c r="AJ27" s="251"/>
      <c r="AK27" s="254">
        <f>ROUND(AW51,2)</f>
        <v>0</v>
      </c>
      <c r="AL27" s="253"/>
      <c r="AM27" s="253"/>
      <c r="AN27" s="253"/>
      <c r="AO27" s="253"/>
      <c r="AP27" s="251"/>
      <c r="AQ27" s="255"/>
      <c r="BE27" s="239"/>
    </row>
    <row r="28" spans="2:57" s="256" customFormat="1" ht="14.45" customHeight="1" hidden="1">
      <c r="B28" s="250"/>
      <c r="C28" s="251"/>
      <c r="D28" s="251"/>
      <c r="E28" s="251"/>
      <c r="F28" s="115" t="s">
        <v>43</v>
      </c>
      <c r="G28" s="251"/>
      <c r="H28" s="251"/>
      <c r="I28" s="251"/>
      <c r="J28" s="251"/>
      <c r="K28" s="251"/>
      <c r="L28" s="252">
        <v>0.21</v>
      </c>
      <c r="M28" s="253"/>
      <c r="N28" s="253"/>
      <c r="O28" s="253"/>
      <c r="P28" s="251"/>
      <c r="Q28" s="251"/>
      <c r="R28" s="251"/>
      <c r="S28" s="251"/>
      <c r="T28" s="251"/>
      <c r="U28" s="251"/>
      <c r="V28" s="251"/>
      <c r="W28" s="254">
        <f>ROUND(BB51,2)</f>
        <v>0</v>
      </c>
      <c r="X28" s="253"/>
      <c r="Y28" s="253"/>
      <c r="Z28" s="253"/>
      <c r="AA28" s="253"/>
      <c r="AB28" s="253"/>
      <c r="AC28" s="253"/>
      <c r="AD28" s="253"/>
      <c r="AE28" s="253"/>
      <c r="AF28" s="251"/>
      <c r="AG28" s="251"/>
      <c r="AH28" s="251"/>
      <c r="AI28" s="251"/>
      <c r="AJ28" s="251"/>
      <c r="AK28" s="254">
        <v>0</v>
      </c>
      <c r="AL28" s="253"/>
      <c r="AM28" s="253"/>
      <c r="AN28" s="253"/>
      <c r="AO28" s="253"/>
      <c r="AP28" s="251"/>
      <c r="AQ28" s="255"/>
      <c r="BE28" s="239"/>
    </row>
    <row r="29" spans="2:57" s="256" customFormat="1" ht="14.45" customHeight="1" hidden="1">
      <c r="B29" s="250"/>
      <c r="C29" s="251"/>
      <c r="D29" s="251"/>
      <c r="E29" s="251"/>
      <c r="F29" s="115" t="s">
        <v>44</v>
      </c>
      <c r="G29" s="251"/>
      <c r="H29" s="251"/>
      <c r="I29" s="251"/>
      <c r="J29" s="251"/>
      <c r="K29" s="251"/>
      <c r="L29" s="252">
        <v>0.15</v>
      </c>
      <c r="M29" s="253"/>
      <c r="N29" s="253"/>
      <c r="O29" s="253"/>
      <c r="P29" s="251"/>
      <c r="Q29" s="251"/>
      <c r="R29" s="251"/>
      <c r="S29" s="251"/>
      <c r="T29" s="251"/>
      <c r="U29" s="251"/>
      <c r="V29" s="251"/>
      <c r="W29" s="254">
        <f>ROUND(BC51,2)</f>
        <v>0</v>
      </c>
      <c r="X29" s="253"/>
      <c r="Y29" s="253"/>
      <c r="Z29" s="253"/>
      <c r="AA29" s="253"/>
      <c r="AB29" s="253"/>
      <c r="AC29" s="253"/>
      <c r="AD29" s="253"/>
      <c r="AE29" s="253"/>
      <c r="AF29" s="251"/>
      <c r="AG29" s="251"/>
      <c r="AH29" s="251"/>
      <c r="AI29" s="251"/>
      <c r="AJ29" s="251"/>
      <c r="AK29" s="254">
        <v>0</v>
      </c>
      <c r="AL29" s="253"/>
      <c r="AM29" s="253"/>
      <c r="AN29" s="253"/>
      <c r="AO29" s="253"/>
      <c r="AP29" s="251"/>
      <c r="AQ29" s="255"/>
      <c r="BE29" s="239"/>
    </row>
    <row r="30" spans="2:57" s="256" customFormat="1" ht="14.45" customHeight="1" hidden="1">
      <c r="B30" s="250"/>
      <c r="C30" s="251"/>
      <c r="D30" s="251"/>
      <c r="E30" s="251"/>
      <c r="F30" s="115" t="s">
        <v>45</v>
      </c>
      <c r="G30" s="251"/>
      <c r="H30" s="251"/>
      <c r="I30" s="251"/>
      <c r="J30" s="251"/>
      <c r="K30" s="251"/>
      <c r="L30" s="252">
        <v>0</v>
      </c>
      <c r="M30" s="253"/>
      <c r="N30" s="253"/>
      <c r="O30" s="253"/>
      <c r="P30" s="251"/>
      <c r="Q30" s="251"/>
      <c r="R30" s="251"/>
      <c r="S30" s="251"/>
      <c r="T30" s="251"/>
      <c r="U30" s="251"/>
      <c r="V30" s="251"/>
      <c r="W30" s="254">
        <f>ROUND(BD51,2)</f>
        <v>0</v>
      </c>
      <c r="X30" s="253"/>
      <c r="Y30" s="253"/>
      <c r="Z30" s="253"/>
      <c r="AA30" s="253"/>
      <c r="AB30" s="253"/>
      <c r="AC30" s="253"/>
      <c r="AD30" s="253"/>
      <c r="AE30" s="253"/>
      <c r="AF30" s="251"/>
      <c r="AG30" s="251"/>
      <c r="AH30" s="251"/>
      <c r="AI30" s="251"/>
      <c r="AJ30" s="251"/>
      <c r="AK30" s="254">
        <v>0</v>
      </c>
      <c r="AL30" s="253"/>
      <c r="AM30" s="253"/>
      <c r="AN30" s="253"/>
      <c r="AO30" s="253"/>
      <c r="AP30" s="251"/>
      <c r="AQ30" s="255"/>
      <c r="BE30" s="239"/>
    </row>
    <row r="31" spans="2:57" s="151" customFormat="1" ht="6.95" customHeight="1">
      <c r="B31" s="99"/>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2"/>
      <c r="BE31" s="239"/>
    </row>
    <row r="32" spans="2:57" s="151" customFormat="1" ht="25.9" customHeight="1">
      <c r="B32" s="99"/>
      <c r="C32" s="257"/>
      <c r="D32" s="258" t="s">
        <v>46</v>
      </c>
      <c r="E32" s="259"/>
      <c r="F32" s="259"/>
      <c r="G32" s="259"/>
      <c r="H32" s="259"/>
      <c r="I32" s="259"/>
      <c r="J32" s="259"/>
      <c r="K32" s="259"/>
      <c r="L32" s="259"/>
      <c r="M32" s="259"/>
      <c r="N32" s="259"/>
      <c r="O32" s="259"/>
      <c r="P32" s="259"/>
      <c r="Q32" s="259"/>
      <c r="R32" s="259"/>
      <c r="S32" s="259"/>
      <c r="T32" s="260" t="s">
        <v>47</v>
      </c>
      <c r="U32" s="259"/>
      <c r="V32" s="259"/>
      <c r="W32" s="259"/>
      <c r="X32" s="261" t="s">
        <v>48</v>
      </c>
      <c r="Y32" s="262"/>
      <c r="Z32" s="262"/>
      <c r="AA32" s="262"/>
      <c r="AB32" s="262"/>
      <c r="AC32" s="259"/>
      <c r="AD32" s="259"/>
      <c r="AE32" s="259"/>
      <c r="AF32" s="259"/>
      <c r="AG32" s="259"/>
      <c r="AH32" s="259"/>
      <c r="AI32" s="259"/>
      <c r="AJ32" s="259"/>
      <c r="AK32" s="263">
        <f>SUM(AK23:AK30)</f>
        <v>0</v>
      </c>
      <c r="AL32" s="262"/>
      <c r="AM32" s="262"/>
      <c r="AN32" s="262"/>
      <c r="AO32" s="264"/>
      <c r="AP32" s="257"/>
      <c r="AQ32" s="265"/>
      <c r="BE32" s="239"/>
    </row>
    <row r="33" spans="2:43" s="151" customFormat="1" ht="6.95" customHeight="1">
      <c r="B33" s="99"/>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2"/>
    </row>
    <row r="34" spans="2:43" s="151" customFormat="1" ht="6.95" customHeight="1">
      <c r="B34" s="125"/>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7"/>
    </row>
    <row r="38" spans="2:44" s="151" customFormat="1" ht="6.95" customHeight="1">
      <c r="B38" s="12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99"/>
    </row>
    <row r="39" spans="2:44" s="151" customFormat="1" ht="36.95" customHeight="1">
      <c r="B39" s="99"/>
      <c r="C39" s="149" t="s">
        <v>49</v>
      </c>
      <c r="AR39" s="99"/>
    </row>
    <row r="40" spans="2:44" s="151" customFormat="1" ht="6.95" customHeight="1">
      <c r="B40" s="99"/>
      <c r="AR40" s="99"/>
    </row>
    <row r="41" spans="2:44" s="267" customFormat="1" ht="14.45" customHeight="1">
      <c r="B41" s="266"/>
      <c r="C41" s="150" t="s">
        <v>16</v>
      </c>
      <c r="L41" s="267" t="str">
        <f>K5</f>
        <v>16020_02</v>
      </c>
      <c r="AR41" s="266"/>
    </row>
    <row r="42" spans="2:44" s="270" customFormat="1" ht="36.95" customHeight="1">
      <c r="B42" s="268"/>
      <c r="C42" s="269" t="s">
        <v>19</v>
      </c>
      <c r="L42" s="215" t="str">
        <f>K6</f>
        <v>SUPŠ HNN HRADEC KRÁLOVÉ, OPTIMALIZACE A INOVACE VYBAVENÍ - vybavení (nábytek)</v>
      </c>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R42" s="268"/>
    </row>
    <row r="43" spans="2:44" s="151" customFormat="1" ht="6.95" customHeight="1">
      <c r="B43" s="99"/>
      <c r="AR43" s="99"/>
    </row>
    <row r="44" spans="2:44" s="151" customFormat="1" ht="15">
      <c r="B44" s="99"/>
      <c r="C44" s="150" t="s">
        <v>23</v>
      </c>
      <c r="L44" s="272" t="str">
        <f>IF(K8="","",K8)</f>
        <v>PARC. Č. ST. 204/1</v>
      </c>
      <c r="AI44" s="150" t="s">
        <v>25</v>
      </c>
      <c r="AM44" s="273" t="str">
        <f>IF(AN8="","",AN8)</f>
        <v>22.2.2017</v>
      </c>
      <c r="AN44" s="273"/>
      <c r="AR44" s="99"/>
    </row>
    <row r="45" spans="2:44" s="151" customFormat="1" ht="6.95" customHeight="1">
      <c r="B45" s="99"/>
      <c r="AR45" s="99"/>
    </row>
    <row r="46" spans="2:56" s="151" customFormat="1" ht="15">
      <c r="B46" s="99"/>
      <c r="C46" s="150" t="s">
        <v>27</v>
      </c>
      <c r="L46" s="267" t="str">
        <f>IF(E11="","",E11)</f>
        <v xml:space="preserve"> </v>
      </c>
      <c r="AI46" s="150" t="s">
        <v>33</v>
      </c>
      <c r="AM46" s="274" t="str">
        <f>IF(E17="","",E17)</f>
        <v xml:space="preserve"> </v>
      </c>
      <c r="AN46" s="274"/>
      <c r="AO46" s="274"/>
      <c r="AP46" s="274"/>
      <c r="AR46" s="99"/>
      <c r="AS46" s="275" t="s">
        <v>50</v>
      </c>
      <c r="AT46" s="276"/>
      <c r="AU46" s="110"/>
      <c r="AV46" s="110"/>
      <c r="AW46" s="110"/>
      <c r="AX46" s="110"/>
      <c r="AY46" s="110"/>
      <c r="AZ46" s="110"/>
      <c r="BA46" s="110"/>
      <c r="BB46" s="110"/>
      <c r="BC46" s="110"/>
      <c r="BD46" s="277"/>
    </row>
    <row r="47" spans="2:56" s="151" customFormat="1" ht="15">
      <c r="B47" s="99"/>
      <c r="C47" s="150" t="s">
        <v>31</v>
      </c>
      <c r="L47" s="267" t="str">
        <f>IF(E14="Vyplň údaj","",E14)</f>
        <v/>
      </c>
      <c r="AR47" s="99"/>
      <c r="AS47" s="278"/>
      <c r="AT47" s="279"/>
      <c r="AU47" s="103"/>
      <c r="AV47" s="103"/>
      <c r="AW47" s="103"/>
      <c r="AX47" s="103"/>
      <c r="AY47" s="103"/>
      <c r="AZ47" s="103"/>
      <c r="BA47" s="103"/>
      <c r="BB47" s="103"/>
      <c r="BC47" s="103"/>
      <c r="BD47" s="198"/>
    </row>
    <row r="48" spans="2:56" s="151" customFormat="1" ht="10.9" customHeight="1">
      <c r="B48" s="99"/>
      <c r="AR48" s="99"/>
      <c r="AS48" s="278"/>
      <c r="AT48" s="279"/>
      <c r="AU48" s="103"/>
      <c r="AV48" s="103"/>
      <c r="AW48" s="103"/>
      <c r="AX48" s="103"/>
      <c r="AY48" s="103"/>
      <c r="AZ48" s="103"/>
      <c r="BA48" s="103"/>
      <c r="BB48" s="103"/>
      <c r="BC48" s="103"/>
      <c r="BD48" s="198"/>
    </row>
    <row r="49" spans="2:56" s="151" customFormat="1" ht="29.25" customHeight="1">
      <c r="B49" s="99"/>
      <c r="C49" s="280" t="s">
        <v>51</v>
      </c>
      <c r="D49" s="281"/>
      <c r="E49" s="281"/>
      <c r="F49" s="281"/>
      <c r="G49" s="281"/>
      <c r="H49" s="120"/>
      <c r="I49" s="282" t="s">
        <v>52</v>
      </c>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3" t="s">
        <v>53</v>
      </c>
      <c r="AH49" s="281"/>
      <c r="AI49" s="281"/>
      <c r="AJ49" s="281"/>
      <c r="AK49" s="281"/>
      <c r="AL49" s="281"/>
      <c r="AM49" s="281"/>
      <c r="AN49" s="282" t="s">
        <v>54</v>
      </c>
      <c r="AO49" s="281"/>
      <c r="AP49" s="281"/>
      <c r="AQ49" s="284" t="s">
        <v>55</v>
      </c>
      <c r="AR49" s="99"/>
      <c r="AS49" s="159" t="s">
        <v>56</v>
      </c>
      <c r="AT49" s="160" t="s">
        <v>57</v>
      </c>
      <c r="AU49" s="160" t="s">
        <v>58</v>
      </c>
      <c r="AV49" s="160" t="s">
        <v>59</v>
      </c>
      <c r="AW49" s="160" t="s">
        <v>60</v>
      </c>
      <c r="AX49" s="160" t="s">
        <v>61</v>
      </c>
      <c r="AY49" s="160" t="s">
        <v>62</v>
      </c>
      <c r="AZ49" s="160" t="s">
        <v>63</v>
      </c>
      <c r="BA49" s="160" t="s">
        <v>64</v>
      </c>
      <c r="BB49" s="160" t="s">
        <v>65</v>
      </c>
      <c r="BC49" s="160" t="s">
        <v>66</v>
      </c>
      <c r="BD49" s="161" t="s">
        <v>67</v>
      </c>
    </row>
    <row r="50" spans="2:56" s="151" customFormat="1" ht="10.9" customHeight="1">
      <c r="B50" s="99"/>
      <c r="AR50" s="99"/>
      <c r="AS50" s="165"/>
      <c r="AT50" s="110"/>
      <c r="AU50" s="110"/>
      <c r="AV50" s="110"/>
      <c r="AW50" s="110"/>
      <c r="AX50" s="110"/>
      <c r="AY50" s="110"/>
      <c r="AZ50" s="110"/>
      <c r="BA50" s="110"/>
      <c r="BB50" s="110"/>
      <c r="BC50" s="110"/>
      <c r="BD50" s="277"/>
    </row>
    <row r="51" spans="2:90" s="270" customFormat="1" ht="32.45" customHeight="1">
      <c r="B51" s="268"/>
      <c r="C51" s="163" t="s">
        <v>68</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6">
        <f>ROUND(AG52,2)</f>
        <v>0</v>
      </c>
      <c r="AH51" s="286"/>
      <c r="AI51" s="286"/>
      <c r="AJ51" s="286"/>
      <c r="AK51" s="286"/>
      <c r="AL51" s="286"/>
      <c r="AM51" s="286"/>
      <c r="AN51" s="287">
        <f>SUM(AG51,AT51)</f>
        <v>0</v>
      </c>
      <c r="AO51" s="287"/>
      <c r="AP51" s="287"/>
      <c r="AQ51" s="288" t="s">
        <v>5</v>
      </c>
      <c r="AR51" s="268"/>
      <c r="AS51" s="289">
        <f>ROUND(AS52,2)</f>
        <v>0</v>
      </c>
      <c r="AT51" s="290">
        <f>ROUND(SUM(AV51:AW51),2)</f>
        <v>0</v>
      </c>
      <c r="AU51" s="291">
        <f>ROUND(AU52,5)</f>
        <v>0</v>
      </c>
      <c r="AV51" s="290">
        <f>ROUND(AZ51*L26,2)</f>
        <v>0</v>
      </c>
      <c r="AW51" s="290">
        <f>ROUND(BA51*L27,2)</f>
        <v>0</v>
      </c>
      <c r="AX51" s="290">
        <f>ROUND(BB51*L26,2)</f>
        <v>0</v>
      </c>
      <c r="AY51" s="290">
        <f>ROUND(BC51*L27,2)</f>
        <v>0</v>
      </c>
      <c r="AZ51" s="290">
        <f>ROUND(AZ52,2)</f>
        <v>0</v>
      </c>
      <c r="BA51" s="290">
        <f>ROUND(BA52,2)</f>
        <v>0</v>
      </c>
      <c r="BB51" s="290">
        <f>ROUND(BB52,2)</f>
        <v>0</v>
      </c>
      <c r="BC51" s="290">
        <f>ROUND(BC52,2)</f>
        <v>0</v>
      </c>
      <c r="BD51" s="292">
        <f>ROUND(BD52,2)</f>
        <v>0</v>
      </c>
      <c r="BS51" s="269" t="s">
        <v>69</v>
      </c>
      <c r="BT51" s="269" t="s">
        <v>70</v>
      </c>
      <c r="BV51" s="269" t="s">
        <v>71</v>
      </c>
      <c r="BW51" s="269" t="s">
        <v>7</v>
      </c>
      <c r="BX51" s="269" t="s">
        <v>72</v>
      </c>
      <c r="CL51" s="269" t="s">
        <v>5</v>
      </c>
    </row>
    <row r="52" spans="1:90" s="305" customFormat="1" ht="53.25" customHeight="1">
      <c r="A52" s="293" t="s">
        <v>73</v>
      </c>
      <c r="B52" s="294"/>
      <c r="C52" s="295"/>
      <c r="D52" s="296" t="s">
        <v>17</v>
      </c>
      <c r="E52" s="296"/>
      <c r="F52" s="296"/>
      <c r="G52" s="296"/>
      <c r="H52" s="296"/>
      <c r="I52" s="297"/>
      <c r="J52" s="296" t="s">
        <v>20</v>
      </c>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8">
        <f>'16020_02 - SUPŠ HNN HRADE...'!J25</f>
        <v>0</v>
      </c>
      <c r="AH52" s="299"/>
      <c r="AI52" s="299"/>
      <c r="AJ52" s="299"/>
      <c r="AK52" s="299"/>
      <c r="AL52" s="299"/>
      <c r="AM52" s="299"/>
      <c r="AN52" s="298">
        <f>SUM(AG52,AT52)</f>
        <v>0</v>
      </c>
      <c r="AO52" s="299"/>
      <c r="AP52" s="299"/>
      <c r="AQ52" s="300" t="s">
        <v>74</v>
      </c>
      <c r="AR52" s="294"/>
      <c r="AS52" s="301">
        <v>0</v>
      </c>
      <c r="AT52" s="302">
        <f>ROUND(SUM(AV52:AW52),2)</f>
        <v>0</v>
      </c>
      <c r="AU52" s="303">
        <f>'16020_02 - SUPŠ HNN HRADE...'!P72</f>
        <v>0</v>
      </c>
      <c r="AV52" s="302">
        <f>'16020_02 - SUPŠ HNN HRADE...'!J28</f>
        <v>0</v>
      </c>
      <c r="AW52" s="302">
        <f>'16020_02 - SUPŠ HNN HRADE...'!J29</f>
        <v>0</v>
      </c>
      <c r="AX52" s="302">
        <f>'16020_02 - SUPŠ HNN HRADE...'!J30</f>
        <v>0</v>
      </c>
      <c r="AY52" s="302">
        <f>'16020_02 - SUPŠ HNN HRADE...'!J31</f>
        <v>0</v>
      </c>
      <c r="AZ52" s="302">
        <f>'16020_02 - SUPŠ HNN HRADE...'!F28</f>
        <v>0</v>
      </c>
      <c r="BA52" s="302">
        <f>'16020_02 - SUPŠ HNN HRADE...'!F29</f>
        <v>0</v>
      </c>
      <c r="BB52" s="302">
        <f>'16020_02 - SUPŠ HNN HRADE...'!F30</f>
        <v>0</v>
      </c>
      <c r="BC52" s="302">
        <f>'16020_02 - SUPŠ HNN HRADE...'!F31</f>
        <v>0</v>
      </c>
      <c r="BD52" s="304">
        <f>'16020_02 - SUPŠ HNN HRADE...'!F32</f>
        <v>0</v>
      </c>
      <c r="BT52" s="306" t="s">
        <v>75</v>
      </c>
      <c r="BU52" s="306" t="s">
        <v>76</v>
      </c>
      <c r="BV52" s="306" t="s">
        <v>71</v>
      </c>
      <c r="BW52" s="306" t="s">
        <v>7</v>
      </c>
      <c r="BX52" s="306" t="s">
        <v>72</v>
      </c>
      <c r="CL52" s="306" t="s">
        <v>5</v>
      </c>
    </row>
    <row r="53" spans="2:44" s="151" customFormat="1" ht="30" customHeight="1">
      <c r="B53" s="99"/>
      <c r="AR53" s="99"/>
    </row>
    <row r="54" spans="2:44" s="151" customFormat="1" ht="6.95" customHeight="1">
      <c r="B54" s="12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99"/>
    </row>
  </sheetData>
  <sheetProtection algorithmName="SHA-512" hashValue="sjT6zQlHUGLov11zn4e9zBqAJmdjDRwybaypfD+53GG8sm/r5WMLf5BMBFqsg8nR+/u43UX9PglwgMXhBqpJNg==" saltValue="rprhvl3FgGO2K7Dy1cUSEg==" spinCount="100000" sheet="1" objects="1" scenarios="1"/>
  <mergeCells count="41">
    <mergeCell ref="C49:G49"/>
    <mergeCell ref="I49:AF49"/>
    <mergeCell ref="AG49:AM49"/>
    <mergeCell ref="AN49:AP49"/>
    <mergeCell ref="AK32:AO32"/>
    <mergeCell ref="X32:AB32"/>
    <mergeCell ref="J52:AF52"/>
    <mergeCell ref="AG51:AM51"/>
    <mergeCell ref="AN51:AP51"/>
    <mergeCell ref="L42:AO42"/>
    <mergeCell ref="AM44:AN44"/>
    <mergeCell ref="AM46:AP46"/>
    <mergeCell ref="AR2:BE2"/>
    <mergeCell ref="AN52:AP52"/>
    <mergeCell ref="AG52:AM52"/>
    <mergeCell ref="AS46:AT48"/>
    <mergeCell ref="BE5:BE32"/>
    <mergeCell ref="K5:AO5"/>
    <mergeCell ref="K6:AO6"/>
    <mergeCell ref="E14:AJ14"/>
    <mergeCell ref="E20:AN20"/>
    <mergeCell ref="AK23:AO23"/>
    <mergeCell ref="L25:O25"/>
    <mergeCell ref="W25:AE25"/>
    <mergeCell ref="AK25:AO25"/>
    <mergeCell ref="L26:O26"/>
    <mergeCell ref="L30:O30"/>
    <mergeCell ref="D52:H52"/>
    <mergeCell ref="W26:AE26"/>
    <mergeCell ref="AK26:AO26"/>
    <mergeCell ref="L27:O27"/>
    <mergeCell ref="W30:AE30"/>
    <mergeCell ref="AK30:AO30"/>
    <mergeCell ref="W27:AE27"/>
    <mergeCell ref="AK27:AO27"/>
    <mergeCell ref="L28:O28"/>
    <mergeCell ref="L29:O29"/>
    <mergeCell ref="W29:AE29"/>
    <mergeCell ref="AK29:AO29"/>
    <mergeCell ref="W28:AE28"/>
    <mergeCell ref="AK28:AO28"/>
  </mergeCells>
  <hyperlinks>
    <hyperlink ref="K1:S1" location="C2" display="1) Rekapitulace stavby"/>
    <hyperlink ref="W1:AI1" location="C51" display="2) Rekapitulace objektů stavby a soupisů prací"/>
    <hyperlink ref="A52" location="'16020_02 - SUPŠ HNN HRADE...'!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showGridLines="0" tabSelected="1" zoomScale="130" zoomScaleNormal="130" workbookViewId="0" topLeftCell="A1">
      <pane ySplit="1" topLeftCell="A63" activePane="bottomLeft" state="frozen"/>
      <selection pane="bottomLeft" activeCell="I75" sqref="I75"/>
    </sheetView>
  </sheetViews>
  <sheetFormatPr defaultColWidth="9.33203125" defaultRowHeight="13.5"/>
  <cols>
    <col min="1" max="1" width="8.33203125" style="87" customWidth="1"/>
    <col min="2" max="2" width="1.66796875" style="87" customWidth="1"/>
    <col min="3" max="3" width="4.16015625" style="87" customWidth="1"/>
    <col min="4" max="4" width="4.33203125" style="87" customWidth="1"/>
    <col min="5" max="5" width="17.16015625" style="87" customWidth="1"/>
    <col min="6" max="6" width="75" style="87" customWidth="1"/>
    <col min="7" max="7" width="8.66015625" style="87" customWidth="1"/>
    <col min="8" max="8" width="11.16015625" style="87" customWidth="1"/>
    <col min="9" max="9" width="12.66015625" style="87" customWidth="1"/>
    <col min="10" max="10" width="23.5" style="87" customWidth="1"/>
    <col min="11" max="11" width="15.5" style="87" customWidth="1"/>
    <col min="12" max="12" width="9.33203125" style="87" customWidth="1"/>
    <col min="13" max="18" width="9.33203125" style="87" hidden="1" customWidth="1"/>
    <col min="19" max="19" width="8.16015625" style="87" hidden="1" customWidth="1"/>
    <col min="20" max="20" width="29.66015625" style="87" hidden="1" customWidth="1"/>
    <col min="21" max="21" width="16.33203125" style="87" hidden="1" customWidth="1"/>
    <col min="22" max="22" width="12.33203125" style="87" customWidth="1"/>
    <col min="23" max="23" width="16.33203125" style="87" customWidth="1"/>
    <col min="24" max="24" width="12.33203125" style="87" customWidth="1"/>
    <col min="25" max="25" width="15" style="87" customWidth="1"/>
    <col min="26" max="26" width="11" style="87" customWidth="1"/>
    <col min="27" max="27" width="15" style="87" customWidth="1"/>
    <col min="28" max="28" width="16.33203125" style="87" customWidth="1"/>
    <col min="29" max="29" width="11" style="87" customWidth="1"/>
    <col min="30" max="30" width="15" style="87" customWidth="1"/>
    <col min="31" max="31" width="16.33203125" style="87" customWidth="1"/>
    <col min="32" max="43" width="9.33203125" style="87" customWidth="1"/>
    <col min="44" max="65" width="9.33203125" style="87" hidden="1" customWidth="1"/>
    <col min="66" max="16384" width="9.33203125" style="87" customWidth="1"/>
  </cols>
  <sheetData>
    <row r="1" spans="1:70" ht="21.75" customHeight="1">
      <c r="A1" s="84"/>
      <c r="B1" s="3"/>
      <c r="C1" s="3"/>
      <c r="D1" s="4" t="s">
        <v>1</v>
      </c>
      <c r="E1" s="3"/>
      <c r="F1" s="85" t="s">
        <v>77</v>
      </c>
      <c r="G1" s="217" t="s">
        <v>78</v>
      </c>
      <c r="H1" s="217"/>
      <c r="I1" s="3"/>
      <c r="J1" s="85" t="s">
        <v>79</v>
      </c>
      <c r="K1" s="4" t="s">
        <v>80</v>
      </c>
      <c r="L1" s="85" t="s">
        <v>81</v>
      </c>
      <c r="M1" s="85"/>
      <c r="N1" s="85"/>
      <c r="O1" s="85"/>
      <c r="P1" s="85"/>
      <c r="Q1" s="85"/>
      <c r="R1" s="85"/>
      <c r="S1" s="85"/>
      <c r="T1" s="85"/>
      <c r="U1" s="86"/>
      <c r="V1" s="86"/>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3:46" ht="36.95" customHeight="1">
      <c r="L2" s="218" t="s">
        <v>8</v>
      </c>
      <c r="M2" s="219"/>
      <c r="N2" s="219"/>
      <c r="O2" s="219"/>
      <c r="P2" s="219"/>
      <c r="Q2" s="219"/>
      <c r="R2" s="219"/>
      <c r="S2" s="219"/>
      <c r="T2" s="219"/>
      <c r="U2" s="219"/>
      <c r="V2" s="219"/>
      <c r="AT2" s="89" t="s">
        <v>7</v>
      </c>
    </row>
    <row r="3" spans="2:46" ht="6.95" customHeight="1">
      <c r="B3" s="90"/>
      <c r="C3" s="91"/>
      <c r="D3" s="91"/>
      <c r="E3" s="91"/>
      <c r="F3" s="91"/>
      <c r="G3" s="91"/>
      <c r="H3" s="91"/>
      <c r="I3" s="91"/>
      <c r="J3" s="91"/>
      <c r="K3" s="92"/>
      <c r="AT3" s="89" t="s">
        <v>82</v>
      </c>
    </row>
    <row r="4" spans="2:46" ht="36.95" customHeight="1">
      <c r="B4" s="93"/>
      <c r="C4" s="94"/>
      <c r="D4" s="95" t="s">
        <v>83</v>
      </c>
      <c r="E4" s="94"/>
      <c r="F4" s="94"/>
      <c r="G4" s="94"/>
      <c r="H4" s="94"/>
      <c r="I4" s="94"/>
      <c r="J4" s="94"/>
      <c r="K4" s="96"/>
      <c r="M4" s="97" t="s">
        <v>13</v>
      </c>
      <c r="AT4" s="89" t="s">
        <v>6</v>
      </c>
    </row>
    <row r="5" spans="2:11" ht="6.95" customHeight="1">
      <c r="B5" s="93"/>
      <c r="C5" s="94"/>
      <c r="D5" s="94"/>
      <c r="E5" s="94"/>
      <c r="F5" s="94"/>
      <c r="G5" s="94"/>
      <c r="H5" s="94"/>
      <c r="I5" s="94"/>
      <c r="J5" s="94"/>
      <c r="K5" s="96"/>
    </row>
    <row r="6" spans="2:11" s="98" customFormat="1" ht="15">
      <c r="B6" s="99"/>
      <c r="C6" s="100"/>
      <c r="D6" s="101" t="s">
        <v>19</v>
      </c>
      <c r="E6" s="100"/>
      <c r="F6" s="100"/>
      <c r="G6" s="100"/>
      <c r="H6" s="100"/>
      <c r="I6" s="100"/>
      <c r="J6" s="100"/>
      <c r="K6" s="102"/>
    </row>
    <row r="7" spans="2:11" s="98" customFormat="1" ht="36.95" customHeight="1">
      <c r="B7" s="99"/>
      <c r="C7" s="100"/>
      <c r="D7" s="100"/>
      <c r="E7" s="220" t="s">
        <v>20</v>
      </c>
      <c r="F7" s="221"/>
      <c r="G7" s="221"/>
      <c r="H7" s="221"/>
      <c r="I7" s="100"/>
      <c r="J7" s="100"/>
      <c r="K7" s="102"/>
    </row>
    <row r="8" spans="2:11" s="98" customFormat="1" ht="13.5">
      <c r="B8" s="99"/>
      <c r="C8" s="100"/>
      <c r="D8" s="100"/>
      <c r="E8" s="100"/>
      <c r="F8" s="100"/>
      <c r="G8" s="100"/>
      <c r="H8" s="100"/>
      <c r="I8" s="100"/>
      <c r="J8" s="100"/>
      <c r="K8" s="102"/>
    </row>
    <row r="9" spans="2:11" s="98" customFormat="1" ht="14.45" customHeight="1">
      <c r="B9" s="99"/>
      <c r="C9" s="100"/>
      <c r="D9" s="101" t="s">
        <v>21</v>
      </c>
      <c r="E9" s="100"/>
      <c r="F9" s="104" t="s">
        <v>5</v>
      </c>
      <c r="G9" s="100"/>
      <c r="H9" s="100"/>
      <c r="I9" s="101" t="s">
        <v>22</v>
      </c>
      <c r="J9" s="104" t="s">
        <v>5</v>
      </c>
      <c r="K9" s="102"/>
    </row>
    <row r="10" spans="2:11" s="98" customFormat="1" ht="14.45" customHeight="1">
      <c r="B10" s="99"/>
      <c r="C10" s="100"/>
      <c r="D10" s="101" t="s">
        <v>23</v>
      </c>
      <c r="E10" s="100"/>
      <c r="F10" s="104" t="s">
        <v>24</v>
      </c>
      <c r="G10" s="100"/>
      <c r="H10" s="100"/>
      <c r="I10" s="101" t="s">
        <v>25</v>
      </c>
      <c r="J10" s="105" t="str">
        <f>'Rekapitulace stavby'!AN8</f>
        <v>22.2.2017</v>
      </c>
      <c r="K10" s="102"/>
    </row>
    <row r="11" spans="2:11" s="98" customFormat="1" ht="10.9" customHeight="1">
      <c r="B11" s="99"/>
      <c r="C11" s="100"/>
      <c r="D11" s="100"/>
      <c r="E11" s="100"/>
      <c r="F11" s="100"/>
      <c r="G11" s="100"/>
      <c r="H11" s="100"/>
      <c r="I11" s="100"/>
      <c r="J11" s="100"/>
      <c r="K11" s="102"/>
    </row>
    <row r="12" spans="2:11" s="98" customFormat="1" ht="14.45" customHeight="1">
      <c r="B12" s="99"/>
      <c r="C12" s="100"/>
      <c r="D12" s="101" t="s">
        <v>27</v>
      </c>
      <c r="E12" s="100"/>
      <c r="F12" s="100"/>
      <c r="G12" s="100"/>
      <c r="H12" s="100"/>
      <c r="I12" s="101" t="s">
        <v>28</v>
      </c>
      <c r="J12" s="104" t="str">
        <f>IF('Rekapitulace stavby'!AN10="","",'Rekapitulace stavby'!AN10)</f>
        <v/>
      </c>
      <c r="K12" s="102"/>
    </row>
    <row r="13" spans="2:11" s="98" customFormat="1" ht="18" customHeight="1">
      <c r="B13" s="99"/>
      <c r="C13" s="100"/>
      <c r="D13" s="100"/>
      <c r="E13" s="104" t="str">
        <f>IF('Rekapitulace stavby'!E11="","",'Rekapitulace stavby'!E11)</f>
        <v xml:space="preserve"> </v>
      </c>
      <c r="F13" s="100"/>
      <c r="G13" s="100"/>
      <c r="H13" s="100"/>
      <c r="I13" s="101" t="s">
        <v>30</v>
      </c>
      <c r="J13" s="104" t="str">
        <f>IF('Rekapitulace stavby'!AN11="","",'Rekapitulace stavby'!AN11)</f>
        <v/>
      </c>
      <c r="K13" s="102"/>
    </row>
    <row r="14" spans="2:11" s="98" customFormat="1" ht="6.95" customHeight="1">
      <c r="B14" s="99"/>
      <c r="C14" s="100"/>
      <c r="D14" s="100"/>
      <c r="E14" s="100"/>
      <c r="F14" s="100"/>
      <c r="G14" s="100"/>
      <c r="H14" s="100"/>
      <c r="I14" s="100"/>
      <c r="J14" s="100"/>
      <c r="K14" s="102"/>
    </row>
    <row r="15" spans="2:11" s="98" customFormat="1" ht="14.45" customHeight="1">
      <c r="B15" s="99"/>
      <c r="C15" s="100"/>
      <c r="D15" s="101" t="s">
        <v>31</v>
      </c>
      <c r="E15" s="100"/>
      <c r="F15" s="100"/>
      <c r="G15" s="100"/>
      <c r="H15" s="100"/>
      <c r="I15" s="101" t="s">
        <v>28</v>
      </c>
      <c r="J15" s="104" t="str">
        <f>IF('Rekapitulace stavby'!AN13="Vyplň údaj","",IF('Rekapitulace stavby'!AN13="","",'Rekapitulace stavby'!AN13))</f>
        <v/>
      </c>
      <c r="K15" s="102"/>
    </row>
    <row r="16" spans="2:11" s="98" customFormat="1" ht="18" customHeight="1">
      <c r="B16" s="99"/>
      <c r="C16" s="100"/>
      <c r="D16" s="100"/>
      <c r="E16" s="104" t="str">
        <f>IF('Rekapitulace stavby'!E14="Vyplň údaj","",IF('Rekapitulace stavby'!E14="","",'Rekapitulace stavby'!E14))</f>
        <v/>
      </c>
      <c r="F16" s="100"/>
      <c r="G16" s="100"/>
      <c r="H16" s="100"/>
      <c r="I16" s="101" t="s">
        <v>30</v>
      </c>
      <c r="J16" s="104" t="str">
        <f>IF('Rekapitulace stavby'!AN14="Vyplň údaj","",IF('Rekapitulace stavby'!AN14="","",'Rekapitulace stavby'!AN14))</f>
        <v/>
      </c>
      <c r="K16" s="102"/>
    </row>
    <row r="17" spans="2:11" s="98" customFormat="1" ht="6.95" customHeight="1">
      <c r="B17" s="99"/>
      <c r="C17" s="100"/>
      <c r="D17" s="100"/>
      <c r="E17" s="100"/>
      <c r="F17" s="100"/>
      <c r="G17" s="100"/>
      <c r="H17" s="100"/>
      <c r="I17" s="100"/>
      <c r="J17" s="100"/>
      <c r="K17" s="102"/>
    </row>
    <row r="18" spans="2:11" s="98" customFormat="1" ht="14.45" customHeight="1">
      <c r="B18" s="99"/>
      <c r="C18" s="100"/>
      <c r="D18" s="101" t="s">
        <v>33</v>
      </c>
      <c r="E18" s="100"/>
      <c r="F18" s="100"/>
      <c r="G18" s="100"/>
      <c r="H18" s="100"/>
      <c r="I18" s="101" t="s">
        <v>28</v>
      </c>
      <c r="J18" s="104" t="str">
        <f>IF('Rekapitulace stavby'!AN16="","",'Rekapitulace stavby'!AN16)</f>
        <v/>
      </c>
      <c r="K18" s="102"/>
    </row>
    <row r="19" spans="2:11" s="98" customFormat="1" ht="18" customHeight="1">
      <c r="B19" s="99"/>
      <c r="C19" s="100"/>
      <c r="D19" s="100"/>
      <c r="E19" s="104" t="str">
        <f>IF('Rekapitulace stavby'!E17="","",'Rekapitulace stavby'!E17)</f>
        <v xml:space="preserve"> </v>
      </c>
      <c r="F19" s="100"/>
      <c r="G19" s="100"/>
      <c r="H19" s="100"/>
      <c r="I19" s="101" t="s">
        <v>30</v>
      </c>
      <c r="J19" s="104" t="str">
        <f>IF('Rekapitulace stavby'!AN17="","",'Rekapitulace stavby'!AN17)</f>
        <v/>
      </c>
      <c r="K19" s="102"/>
    </row>
    <row r="20" spans="2:11" s="98" customFormat="1" ht="6.95" customHeight="1">
      <c r="B20" s="99"/>
      <c r="C20" s="100"/>
      <c r="D20" s="100"/>
      <c r="E20" s="100"/>
      <c r="F20" s="100"/>
      <c r="G20" s="100"/>
      <c r="H20" s="100"/>
      <c r="I20" s="100"/>
      <c r="J20" s="100"/>
      <c r="K20" s="102"/>
    </row>
    <row r="21" spans="2:11" s="98" customFormat="1" ht="14.45" customHeight="1">
      <c r="B21" s="99"/>
      <c r="C21" s="100"/>
      <c r="D21" s="101" t="s">
        <v>35</v>
      </c>
      <c r="E21" s="100"/>
      <c r="F21" s="100"/>
      <c r="G21" s="100"/>
      <c r="H21" s="100"/>
      <c r="I21" s="100"/>
      <c r="J21" s="100"/>
      <c r="K21" s="102"/>
    </row>
    <row r="22" spans="2:11" s="109" customFormat="1" ht="22.5" customHeight="1">
      <c r="B22" s="106"/>
      <c r="C22" s="107"/>
      <c r="D22" s="107"/>
      <c r="E22" s="222" t="s">
        <v>5</v>
      </c>
      <c r="F22" s="222"/>
      <c r="G22" s="222"/>
      <c r="H22" s="222"/>
      <c r="I22" s="107"/>
      <c r="J22" s="107"/>
      <c r="K22" s="108"/>
    </row>
    <row r="23" spans="2:11" s="98" customFormat="1" ht="6.95" customHeight="1">
      <c r="B23" s="99"/>
      <c r="C23" s="100"/>
      <c r="D23" s="100"/>
      <c r="E23" s="100"/>
      <c r="F23" s="100"/>
      <c r="G23" s="100"/>
      <c r="H23" s="100"/>
      <c r="I23" s="100"/>
      <c r="J23" s="100"/>
      <c r="K23" s="102"/>
    </row>
    <row r="24" spans="2:11" s="98" customFormat="1" ht="6.95" customHeight="1">
      <c r="B24" s="99"/>
      <c r="C24" s="100"/>
      <c r="D24" s="110"/>
      <c r="E24" s="110"/>
      <c r="F24" s="110"/>
      <c r="G24" s="110"/>
      <c r="H24" s="110"/>
      <c r="I24" s="110"/>
      <c r="J24" s="110"/>
      <c r="K24" s="111"/>
    </row>
    <row r="25" spans="2:11" s="98" customFormat="1" ht="25.35" customHeight="1">
      <c r="B25" s="99"/>
      <c r="C25" s="100"/>
      <c r="D25" s="112" t="s">
        <v>36</v>
      </c>
      <c r="E25" s="100"/>
      <c r="F25" s="100"/>
      <c r="G25" s="100"/>
      <c r="H25" s="100"/>
      <c r="I25" s="100"/>
      <c r="J25" s="113">
        <f>ROUND(J72,2)</f>
        <v>0</v>
      </c>
      <c r="K25" s="102"/>
    </row>
    <row r="26" spans="2:11" s="98" customFormat="1" ht="6.95" customHeight="1">
      <c r="B26" s="99"/>
      <c r="C26" s="100"/>
      <c r="D26" s="110"/>
      <c r="E26" s="110"/>
      <c r="F26" s="110"/>
      <c r="G26" s="110"/>
      <c r="H26" s="110"/>
      <c r="I26" s="110"/>
      <c r="J26" s="110"/>
      <c r="K26" s="111"/>
    </row>
    <row r="27" spans="2:11" s="98" customFormat="1" ht="14.45" customHeight="1">
      <c r="B27" s="99"/>
      <c r="C27" s="100"/>
      <c r="D27" s="100"/>
      <c r="E27" s="100"/>
      <c r="F27" s="114" t="s">
        <v>38</v>
      </c>
      <c r="G27" s="100"/>
      <c r="H27" s="100"/>
      <c r="I27" s="114" t="s">
        <v>37</v>
      </c>
      <c r="J27" s="114" t="s">
        <v>39</v>
      </c>
      <c r="K27" s="102"/>
    </row>
    <row r="28" spans="2:11" s="98" customFormat="1" ht="14.45" customHeight="1">
      <c r="B28" s="99"/>
      <c r="C28" s="100"/>
      <c r="D28" s="115" t="s">
        <v>40</v>
      </c>
      <c r="E28" s="115" t="s">
        <v>41</v>
      </c>
      <c r="F28" s="116">
        <f>ROUND(SUM(BE72:BE78),2)</f>
        <v>0</v>
      </c>
      <c r="G28" s="100"/>
      <c r="H28" s="100"/>
      <c r="I28" s="117">
        <v>0.21</v>
      </c>
      <c r="J28" s="116">
        <f>ROUND(ROUND((SUM(BE72:BE78)),2)*I28,2)</f>
        <v>0</v>
      </c>
      <c r="K28" s="102"/>
    </row>
    <row r="29" spans="2:11" s="98" customFormat="1" ht="14.45" customHeight="1">
      <c r="B29" s="99"/>
      <c r="C29" s="100"/>
      <c r="D29" s="100"/>
      <c r="E29" s="115" t="s">
        <v>42</v>
      </c>
      <c r="F29" s="116">
        <f>ROUND(SUM(BF72:BF78),2)</f>
        <v>0</v>
      </c>
      <c r="G29" s="100"/>
      <c r="H29" s="100"/>
      <c r="I29" s="117">
        <v>0.15</v>
      </c>
      <c r="J29" s="116">
        <f>ROUND(ROUND((SUM(BF72:BF78)),2)*I29,2)</f>
        <v>0</v>
      </c>
      <c r="K29" s="102"/>
    </row>
    <row r="30" spans="2:11" s="98" customFormat="1" ht="14.45" customHeight="1" hidden="1">
      <c r="B30" s="99"/>
      <c r="C30" s="100"/>
      <c r="D30" s="100"/>
      <c r="E30" s="115" t="s">
        <v>43</v>
      </c>
      <c r="F30" s="116">
        <f>ROUND(SUM(BG72:BG78),2)</f>
        <v>0</v>
      </c>
      <c r="G30" s="100"/>
      <c r="H30" s="100"/>
      <c r="I30" s="117">
        <v>0.21</v>
      </c>
      <c r="J30" s="116">
        <v>0</v>
      </c>
      <c r="K30" s="102"/>
    </row>
    <row r="31" spans="2:11" s="98" customFormat="1" ht="14.45" customHeight="1" hidden="1">
      <c r="B31" s="99"/>
      <c r="C31" s="100"/>
      <c r="D31" s="100"/>
      <c r="E31" s="115" t="s">
        <v>44</v>
      </c>
      <c r="F31" s="116">
        <f>ROUND(SUM(BH72:BH78),2)</f>
        <v>0</v>
      </c>
      <c r="G31" s="100"/>
      <c r="H31" s="100"/>
      <c r="I31" s="117">
        <v>0.15</v>
      </c>
      <c r="J31" s="116">
        <v>0</v>
      </c>
      <c r="K31" s="102"/>
    </row>
    <row r="32" spans="2:11" s="98" customFormat="1" ht="14.45" customHeight="1" hidden="1">
      <c r="B32" s="99"/>
      <c r="C32" s="100"/>
      <c r="D32" s="100"/>
      <c r="E32" s="115" t="s">
        <v>45</v>
      </c>
      <c r="F32" s="116">
        <f>ROUND(SUM(BI72:BI78),2)</f>
        <v>0</v>
      </c>
      <c r="G32" s="100"/>
      <c r="H32" s="100"/>
      <c r="I32" s="117">
        <v>0</v>
      </c>
      <c r="J32" s="116">
        <v>0</v>
      </c>
      <c r="K32" s="102"/>
    </row>
    <row r="33" spans="2:11" s="98" customFormat="1" ht="6.95" customHeight="1">
      <c r="B33" s="99"/>
      <c r="C33" s="100"/>
      <c r="D33" s="100"/>
      <c r="E33" s="100"/>
      <c r="F33" s="100"/>
      <c r="G33" s="100"/>
      <c r="H33" s="100"/>
      <c r="I33" s="100"/>
      <c r="J33" s="100"/>
      <c r="K33" s="102"/>
    </row>
    <row r="34" spans="2:11" s="98" customFormat="1" ht="25.35" customHeight="1">
      <c r="B34" s="99"/>
      <c r="C34" s="118"/>
      <c r="D34" s="119" t="s">
        <v>46</v>
      </c>
      <c r="E34" s="120"/>
      <c r="F34" s="120"/>
      <c r="G34" s="121" t="s">
        <v>47</v>
      </c>
      <c r="H34" s="122" t="s">
        <v>48</v>
      </c>
      <c r="I34" s="120"/>
      <c r="J34" s="123">
        <f>SUM(J25:J32)</f>
        <v>0</v>
      </c>
      <c r="K34" s="124"/>
    </row>
    <row r="35" spans="2:11" s="98" customFormat="1" ht="14.45" customHeight="1">
      <c r="B35" s="125"/>
      <c r="C35" s="126"/>
      <c r="D35" s="126"/>
      <c r="E35" s="126"/>
      <c r="F35" s="126"/>
      <c r="G35" s="126"/>
      <c r="H35" s="126"/>
      <c r="I35" s="126"/>
      <c r="J35" s="126"/>
      <c r="K35" s="127"/>
    </row>
    <row r="39" spans="2:11" s="98" customFormat="1" ht="6.95" customHeight="1">
      <c r="B39" s="128"/>
      <c r="C39" s="129"/>
      <c r="D39" s="129"/>
      <c r="E39" s="129"/>
      <c r="F39" s="129"/>
      <c r="G39" s="129"/>
      <c r="H39" s="129"/>
      <c r="I39" s="129"/>
      <c r="J39" s="129"/>
      <c r="K39" s="130"/>
    </row>
    <row r="40" spans="2:11" s="98" customFormat="1" ht="36.95" customHeight="1">
      <c r="B40" s="99"/>
      <c r="C40" s="95" t="s">
        <v>84</v>
      </c>
      <c r="D40" s="100"/>
      <c r="E40" s="100"/>
      <c r="F40" s="100"/>
      <c r="G40" s="100"/>
      <c r="H40" s="100"/>
      <c r="I40" s="100"/>
      <c r="J40" s="100"/>
      <c r="K40" s="102"/>
    </row>
    <row r="41" spans="2:11" s="98" customFormat="1" ht="6.95" customHeight="1">
      <c r="B41" s="99"/>
      <c r="C41" s="100"/>
      <c r="D41" s="100"/>
      <c r="E41" s="100"/>
      <c r="F41" s="100"/>
      <c r="G41" s="100"/>
      <c r="H41" s="100"/>
      <c r="I41" s="100"/>
      <c r="J41" s="100"/>
      <c r="K41" s="102"/>
    </row>
    <row r="42" spans="2:11" s="98" customFormat="1" ht="14.45" customHeight="1">
      <c r="B42" s="99"/>
      <c r="C42" s="101" t="s">
        <v>19</v>
      </c>
      <c r="D42" s="100"/>
      <c r="E42" s="100"/>
      <c r="F42" s="100"/>
      <c r="G42" s="100"/>
      <c r="H42" s="100"/>
      <c r="I42" s="100"/>
      <c r="J42" s="100"/>
      <c r="K42" s="102"/>
    </row>
    <row r="43" spans="2:11" s="98" customFormat="1" ht="28.15" customHeight="1">
      <c r="B43" s="99"/>
      <c r="C43" s="100"/>
      <c r="D43" s="100"/>
      <c r="E43" s="220" t="str">
        <f>E7</f>
        <v>SUPŠ HNN HRADEC KRÁLOVÉ, OPTIMALIZACE A INOVACE VYBAVENÍ - vybavení (nábytek)</v>
      </c>
      <c r="F43" s="221"/>
      <c r="G43" s="221"/>
      <c r="H43" s="221"/>
      <c r="I43" s="100"/>
      <c r="J43" s="100"/>
      <c r="K43" s="102"/>
    </row>
    <row r="44" spans="2:11" s="98" customFormat="1" ht="6.95" customHeight="1">
      <c r="B44" s="99"/>
      <c r="C44" s="100"/>
      <c r="D44" s="100"/>
      <c r="E44" s="100"/>
      <c r="F44" s="100"/>
      <c r="G44" s="100"/>
      <c r="H44" s="100"/>
      <c r="I44" s="100"/>
      <c r="J44" s="100"/>
      <c r="K44" s="102"/>
    </row>
    <row r="45" spans="2:11" s="98" customFormat="1" ht="18" customHeight="1">
      <c r="B45" s="99"/>
      <c r="C45" s="101" t="s">
        <v>23</v>
      </c>
      <c r="D45" s="100"/>
      <c r="E45" s="100"/>
      <c r="F45" s="104" t="str">
        <f>F10</f>
        <v>PARC. Č. ST. 204/1</v>
      </c>
      <c r="G45" s="100"/>
      <c r="H45" s="100"/>
      <c r="I45" s="101" t="s">
        <v>25</v>
      </c>
      <c r="J45" s="105" t="str">
        <f>IF(J10="","",J10)</f>
        <v>22.2.2017</v>
      </c>
      <c r="K45" s="102"/>
    </row>
    <row r="46" spans="2:11" s="98" customFormat="1" ht="6.95" customHeight="1">
      <c r="B46" s="99"/>
      <c r="C46" s="100"/>
      <c r="D46" s="100"/>
      <c r="E46" s="100"/>
      <c r="F46" s="100"/>
      <c r="G46" s="100"/>
      <c r="H46" s="100"/>
      <c r="I46" s="100"/>
      <c r="J46" s="100"/>
      <c r="K46" s="102"/>
    </row>
    <row r="47" spans="2:11" s="98" customFormat="1" ht="15">
      <c r="B47" s="99"/>
      <c r="C47" s="101" t="s">
        <v>27</v>
      </c>
      <c r="D47" s="100"/>
      <c r="E47" s="100"/>
      <c r="F47" s="104" t="str">
        <f>E13</f>
        <v xml:space="preserve"> </v>
      </c>
      <c r="G47" s="100"/>
      <c r="H47" s="100"/>
      <c r="I47" s="101" t="s">
        <v>33</v>
      </c>
      <c r="J47" s="104" t="str">
        <f>E19</f>
        <v xml:space="preserve"> </v>
      </c>
      <c r="K47" s="102"/>
    </row>
    <row r="48" spans="2:11" s="98" customFormat="1" ht="14.45" customHeight="1">
      <c r="B48" s="99"/>
      <c r="C48" s="101" t="s">
        <v>31</v>
      </c>
      <c r="D48" s="100"/>
      <c r="E48" s="100"/>
      <c r="F48" s="104" t="str">
        <f>IF(E16="","",E16)</f>
        <v/>
      </c>
      <c r="G48" s="100"/>
      <c r="H48" s="100"/>
      <c r="I48" s="100"/>
      <c r="J48" s="100"/>
      <c r="K48" s="102"/>
    </row>
    <row r="49" spans="2:11" s="98" customFormat="1" ht="10.35" customHeight="1">
      <c r="B49" s="99"/>
      <c r="C49" s="100"/>
      <c r="D49" s="100"/>
      <c r="E49" s="100"/>
      <c r="F49" s="100"/>
      <c r="G49" s="100"/>
      <c r="H49" s="100"/>
      <c r="I49" s="100"/>
      <c r="J49" s="100"/>
      <c r="K49" s="102"/>
    </row>
    <row r="50" spans="2:11" s="98" customFormat="1" ht="29.25" customHeight="1">
      <c r="B50" s="99"/>
      <c r="C50" s="131" t="s">
        <v>85</v>
      </c>
      <c r="D50" s="118"/>
      <c r="E50" s="118"/>
      <c r="F50" s="118"/>
      <c r="G50" s="118"/>
      <c r="H50" s="118"/>
      <c r="I50" s="118"/>
      <c r="J50" s="132" t="s">
        <v>86</v>
      </c>
      <c r="K50" s="133"/>
    </row>
    <row r="51" spans="2:11" s="98" customFormat="1" ht="10.35" customHeight="1">
      <c r="B51" s="99"/>
      <c r="C51" s="100"/>
      <c r="D51" s="100"/>
      <c r="E51" s="100"/>
      <c r="F51" s="100"/>
      <c r="G51" s="100"/>
      <c r="H51" s="100"/>
      <c r="I51" s="100"/>
      <c r="J51" s="100"/>
      <c r="K51" s="102"/>
    </row>
    <row r="52" spans="2:47" s="98" customFormat="1" ht="29.25" customHeight="1">
      <c r="B52" s="99"/>
      <c r="C52" s="134" t="s">
        <v>87</v>
      </c>
      <c r="D52" s="100"/>
      <c r="E52" s="100"/>
      <c r="F52" s="100"/>
      <c r="G52" s="100"/>
      <c r="H52" s="100"/>
      <c r="I52" s="100"/>
      <c r="J52" s="113">
        <f>J72</f>
        <v>0</v>
      </c>
      <c r="K52" s="102"/>
      <c r="AU52" s="89" t="s">
        <v>88</v>
      </c>
    </row>
    <row r="53" spans="2:11" s="141" customFormat="1" ht="24.95" customHeight="1">
      <c r="B53" s="135"/>
      <c r="C53" s="136"/>
      <c r="D53" s="137" t="s">
        <v>89</v>
      </c>
      <c r="E53" s="138"/>
      <c r="F53" s="138"/>
      <c r="G53" s="138"/>
      <c r="H53" s="138"/>
      <c r="I53" s="138"/>
      <c r="J53" s="139">
        <f>J73</f>
        <v>0</v>
      </c>
      <c r="K53" s="140"/>
    </row>
    <row r="54" spans="2:11" s="148" customFormat="1" ht="19.9" customHeight="1">
      <c r="B54" s="142"/>
      <c r="C54" s="143"/>
      <c r="D54" s="144" t="s">
        <v>90</v>
      </c>
      <c r="E54" s="145"/>
      <c r="F54" s="145"/>
      <c r="G54" s="145"/>
      <c r="H54" s="145"/>
      <c r="I54" s="145"/>
      <c r="J54" s="146">
        <f>J74</f>
        <v>0</v>
      </c>
      <c r="K54" s="147"/>
    </row>
    <row r="55" spans="2:11" s="98" customFormat="1" ht="21.75" customHeight="1">
      <c r="B55" s="99"/>
      <c r="C55" s="100"/>
      <c r="D55" s="100"/>
      <c r="E55" s="100"/>
      <c r="F55" s="100"/>
      <c r="G55" s="100"/>
      <c r="H55" s="100"/>
      <c r="I55" s="100"/>
      <c r="J55" s="100"/>
      <c r="K55" s="102"/>
    </row>
    <row r="56" spans="2:11" s="98" customFormat="1" ht="6.95" customHeight="1">
      <c r="B56" s="125"/>
      <c r="C56" s="126"/>
      <c r="D56" s="126"/>
      <c r="E56" s="126"/>
      <c r="F56" s="126"/>
      <c r="G56" s="126"/>
      <c r="H56" s="126"/>
      <c r="I56" s="126"/>
      <c r="J56" s="126"/>
      <c r="K56" s="127"/>
    </row>
    <row r="60" spans="2:12" s="98" customFormat="1" ht="6.95" customHeight="1">
      <c r="B60" s="128"/>
      <c r="C60" s="129"/>
      <c r="D60" s="129"/>
      <c r="E60" s="129"/>
      <c r="F60" s="129"/>
      <c r="G60" s="129"/>
      <c r="H60" s="129"/>
      <c r="I60" s="129"/>
      <c r="J60" s="129"/>
      <c r="K60" s="129"/>
      <c r="L60" s="99"/>
    </row>
    <row r="61" spans="2:12" s="98" customFormat="1" ht="36.95" customHeight="1">
      <c r="B61" s="99"/>
      <c r="C61" s="149" t="s">
        <v>91</v>
      </c>
      <c r="L61" s="99"/>
    </row>
    <row r="62" spans="2:12" s="98" customFormat="1" ht="6.95" customHeight="1">
      <c r="B62" s="99"/>
      <c r="L62" s="99"/>
    </row>
    <row r="63" spans="2:12" s="98" customFormat="1" ht="14.45" customHeight="1">
      <c r="B63" s="99"/>
      <c r="C63" s="150" t="s">
        <v>19</v>
      </c>
      <c r="L63" s="99"/>
    </row>
    <row r="64" spans="2:12" s="98" customFormat="1" ht="28.15" customHeight="1">
      <c r="B64" s="99"/>
      <c r="E64" s="215" t="str">
        <f>E7</f>
        <v>SUPŠ HNN HRADEC KRÁLOVÉ, OPTIMALIZACE A INOVACE VYBAVENÍ - vybavení (nábytek)</v>
      </c>
      <c r="F64" s="216"/>
      <c r="G64" s="216"/>
      <c r="H64" s="216"/>
      <c r="L64" s="99"/>
    </row>
    <row r="65" spans="2:12" s="98" customFormat="1" ht="6.95" customHeight="1">
      <c r="B65" s="99"/>
      <c r="L65" s="99"/>
    </row>
    <row r="66" spans="2:12" s="98" customFormat="1" ht="18" customHeight="1">
      <c r="B66" s="99"/>
      <c r="C66" s="150" t="s">
        <v>23</v>
      </c>
      <c r="F66" s="152" t="str">
        <f>F10</f>
        <v>PARC. Č. ST. 204/1</v>
      </c>
      <c r="I66" s="150" t="s">
        <v>25</v>
      </c>
      <c r="J66" s="153" t="str">
        <f>IF(J10="","",J10)</f>
        <v>22.2.2017</v>
      </c>
      <c r="L66" s="99"/>
    </row>
    <row r="67" spans="2:12" s="98" customFormat="1" ht="6.95" customHeight="1">
      <c r="B67" s="99"/>
      <c r="L67" s="99"/>
    </row>
    <row r="68" spans="2:12" s="98" customFormat="1" ht="15">
      <c r="B68" s="99"/>
      <c r="C68" s="150" t="s">
        <v>27</v>
      </c>
      <c r="F68" s="152" t="str">
        <f>E13</f>
        <v xml:space="preserve"> </v>
      </c>
      <c r="I68" s="150" t="s">
        <v>33</v>
      </c>
      <c r="J68" s="152" t="str">
        <f>E19</f>
        <v xml:space="preserve"> </v>
      </c>
      <c r="L68" s="99"/>
    </row>
    <row r="69" spans="2:12" s="98" customFormat="1" ht="14.45" customHeight="1">
      <c r="B69" s="99"/>
      <c r="C69" s="150" t="s">
        <v>31</v>
      </c>
      <c r="F69" s="152" t="str">
        <f>IF(E16="","",E16)</f>
        <v/>
      </c>
      <c r="L69" s="99"/>
    </row>
    <row r="70" spans="2:12" s="98" customFormat="1" ht="10.35" customHeight="1">
      <c r="B70" s="99"/>
      <c r="L70" s="99"/>
    </row>
    <row r="71" spans="2:20" s="162" customFormat="1" ht="29.25" customHeight="1">
      <c r="B71" s="154"/>
      <c r="C71" s="155" t="s">
        <v>92</v>
      </c>
      <c r="D71" s="156" t="s">
        <v>55</v>
      </c>
      <c r="E71" s="156" t="s">
        <v>51</v>
      </c>
      <c r="F71" s="156" t="s">
        <v>93</v>
      </c>
      <c r="G71" s="156" t="s">
        <v>94</v>
      </c>
      <c r="H71" s="156" t="s">
        <v>95</v>
      </c>
      <c r="I71" s="157" t="s">
        <v>96</v>
      </c>
      <c r="J71" s="156" t="s">
        <v>86</v>
      </c>
      <c r="K71" s="158" t="s">
        <v>97</v>
      </c>
      <c r="L71" s="154"/>
      <c r="M71" s="159" t="s">
        <v>98</v>
      </c>
      <c r="N71" s="160" t="s">
        <v>40</v>
      </c>
      <c r="O71" s="160" t="s">
        <v>99</v>
      </c>
      <c r="P71" s="160" t="s">
        <v>100</v>
      </c>
      <c r="Q71" s="160" t="s">
        <v>101</v>
      </c>
      <c r="R71" s="160" t="s">
        <v>102</v>
      </c>
      <c r="S71" s="160" t="s">
        <v>103</v>
      </c>
      <c r="T71" s="161" t="s">
        <v>104</v>
      </c>
    </row>
    <row r="72" spans="2:63" s="98" customFormat="1" ht="29.25" customHeight="1">
      <c r="B72" s="99"/>
      <c r="C72" s="163" t="s">
        <v>87</v>
      </c>
      <c r="J72" s="164">
        <f>BK72</f>
        <v>0</v>
      </c>
      <c r="L72" s="99"/>
      <c r="M72" s="165"/>
      <c r="N72" s="110"/>
      <c r="O72" s="110"/>
      <c r="P72" s="166">
        <f>P73</f>
        <v>0</v>
      </c>
      <c r="Q72" s="110"/>
      <c r="R72" s="166">
        <f>R73</f>
        <v>0</v>
      </c>
      <c r="S72" s="110"/>
      <c r="T72" s="167">
        <f>T73</f>
        <v>0</v>
      </c>
      <c r="AT72" s="89" t="s">
        <v>69</v>
      </c>
      <c r="AU72" s="89" t="s">
        <v>88</v>
      </c>
      <c r="BK72" s="168">
        <f>BK73</f>
        <v>0</v>
      </c>
    </row>
    <row r="73" spans="2:63" s="170" customFormat="1" ht="37.35" customHeight="1">
      <c r="B73" s="169"/>
      <c r="D73" s="171" t="s">
        <v>69</v>
      </c>
      <c r="E73" s="172" t="s">
        <v>105</v>
      </c>
      <c r="F73" s="172" t="s">
        <v>106</v>
      </c>
      <c r="J73" s="173">
        <f>BK73</f>
        <v>0</v>
      </c>
      <c r="L73" s="169"/>
      <c r="M73" s="174"/>
      <c r="N73" s="175"/>
      <c r="O73" s="175"/>
      <c r="P73" s="176">
        <f>P74</f>
        <v>0</v>
      </c>
      <c r="Q73" s="175"/>
      <c r="R73" s="176">
        <f>R74</f>
        <v>0</v>
      </c>
      <c r="S73" s="175"/>
      <c r="T73" s="177">
        <f>T74</f>
        <v>0</v>
      </c>
      <c r="AR73" s="171" t="s">
        <v>82</v>
      </c>
      <c r="AT73" s="178" t="s">
        <v>69</v>
      </c>
      <c r="AU73" s="178" t="s">
        <v>70</v>
      </c>
      <c r="AY73" s="171" t="s">
        <v>107</v>
      </c>
      <c r="BK73" s="179">
        <f>BK74</f>
        <v>0</v>
      </c>
    </row>
    <row r="74" spans="2:63" s="170" customFormat="1" ht="19.9" customHeight="1">
      <c r="B74" s="169"/>
      <c r="D74" s="180" t="s">
        <v>69</v>
      </c>
      <c r="E74" s="181" t="s">
        <v>108</v>
      </c>
      <c r="F74" s="181" t="s">
        <v>109</v>
      </c>
      <c r="J74" s="182">
        <f>BK74</f>
        <v>0</v>
      </c>
      <c r="L74" s="169"/>
      <c r="M74" s="174"/>
      <c r="N74" s="175"/>
      <c r="O74" s="175"/>
      <c r="P74" s="176">
        <f>SUM(P75:P78)</f>
        <v>0</v>
      </c>
      <c r="Q74" s="175"/>
      <c r="R74" s="176">
        <f>SUM(R75:R78)</f>
        <v>0</v>
      </c>
      <c r="S74" s="175"/>
      <c r="T74" s="177">
        <f>SUM(T75:T78)</f>
        <v>0</v>
      </c>
      <c r="AR74" s="171" t="s">
        <v>82</v>
      </c>
      <c r="AT74" s="178" t="s">
        <v>69</v>
      </c>
      <c r="AU74" s="178" t="s">
        <v>75</v>
      </c>
      <c r="AY74" s="171" t="s">
        <v>107</v>
      </c>
      <c r="BK74" s="179">
        <f>SUM(BK75:BK78)</f>
        <v>0</v>
      </c>
    </row>
    <row r="75" spans="2:65" s="98" customFormat="1" ht="22.5" customHeight="1">
      <c r="B75" s="99"/>
      <c r="C75" s="183" t="s">
        <v>75</v>
      </c>
      <c r="D75" s="183" t="s">
        <v>110</v>
      </c>
      <c r="E75" s="184" t="s">
        <v>111</v>
      </c>
      <c r="F75" s="185" t="s">
        <v>302</v>
      </c>
      <c r="G75" s="186" t="s">
        <v>112</v>
      </c>
      <c r="H75" s="187">
        <v>20</v>
      </c>
      <c r="I75" s="188"/>
      <c r="J75" s="189">
        <f>ROUND(I75*H75,2)</f>
        <v>0</v>
      </c>
      <c r="K75" s="185" t="s">
        <v>5</v>
      </c>
      <c r="L75" s="99"/>
      <c r="M75" s="190" t="s">
        <v>5</v>
      </c>
      <c r="N75" s="191" t="s">
        <v>41</v>
      </c>
      <c r="O75" s="100"/>
      <c r="P75" s="192">
        <f>O75*H75</f>
        <v>0</v>
      </c>
      <c r="Q75" s="192">
        <v>0</v>
      </c>
      <c r="R75" s="192">
        <f>Q75*H75</f>
        <v>0</v>
      </c>
      <c r="S75" s="192">
        <v>0</v>
      </c>
      <c r="T75" s="193">
        <f>S75*H75</f>
        <v>0</v>
      </c>
      <c r="AR75" s="89" t="s">
        <v>113</v>
      </c>
      <c r="AT75" s="89" t="s">
        <v>110</v>
      </c>
      <c r="AU75" s="89" t="s">
        <v>82</v>
      </c>
      <c r="AY75" s="89" t="s">
        <v>107</v>
      </c>
      <c r="BE75" s="194">
        <f>IF(N75="základní",J75,0)</f>
        <v>0</v>
      </c>
      <c r="BF75" s="194">
        <f>IF(N75="snížená",J75,0)</f>
        <v>0</v>
      </c>
      <c r="BG75" s="194">
        <f>IF(N75="zákl. přenesená",J75,0)</f>
        <v>0</v>
      </c>
      <c r="BH75" s="194">
        <f>IF(N75="sníž. přenesená",J75,0)</f>
        <v>0</v>
      </c>
      <c r="BI75" s="194">
        <f>IF(N75="nulová",J75,0)</f>
        <v>0</v>
      </c>
      <c r="BJ75" s="89" t="s">
        <v>75</v>
      </c>
      <c r="BK75" s="194">
        <f>ROUND(I75*H75,2)</f>
        <v>0</v>
      </c>
      <c r="BL75" s="89" t="s">
        <v>113</v>
      </c>
      <c r="BM75" s="89" t="s">
        <v>114</v>
      </c>
    </row>
    <row r="76" spans="2:47" s="98" customFormat="1" ht="121.5">
      <c r="B76" s="99"/>
      <c r="D76" s="195" t="s">
        <v>115</v>
      </c>
      <c r="F76" s="196" t="s">
        <v>303</v>
      </c>
      <c r="L76" s="99"/>
      <c r="M76" s="197"/>
      <c r="N76" s="100"/>
      <c r="O76" s="100"/>
      <c r="P76" s="100"/>
      <c r="Q76" s="100"/>
      <c r="R76" s="100"/>
      <c r="S76" s="100"/>
      <c r="T76" s="198"/>
      <c r="AT76" s="89" t="s">
        <v>115</v>
      </c>
      <c r="AU76" s="89" t="s">
        <v>82</v>
      </c>
    </row>
    <row r="77" spans="2:51" s="200" customFormat="1" ht="13.5">
      <c r="B77" s="199"/>
      <c r="D77" s="195" t="s">
        <v>116</v>
      </c>
      <c r="E77" s="201" t="s">
        <v>5</v>
      </c>
      <c r="F77" s="202" t="s">
        <v>117</v>
      </c>
      <c r="H77" s="203" t="s">
        <v>5</v>
      </c>
      <c r="L77" s="199"/>
      <c r="M77" s="204"/>
      <c r="N77" s="205"/>
      <c r="O77" s="205"/>
      <c r="P77" s="205"/>
      <c r="Q77" s="205"/>
      <c r="R77" s="205"/>
      <c r="S77" s="205"/>
      <c r="T77" s="206"/>
      <c r="AT77" s="203" t="s">
        <v>116</v>
      </c>
      <c r="AU77" s="203" t="s">
        <v>82</v>
      </c>
      <c r="AV77" s="200" t="s">
        <v>75</v>
      </c>
      <c r="AW77" s="200" t="s">
        <v>34</v>
      </c>
      <c r="AX77" s="200" t="s">
        <v>70</v>
      </c>
      <c r="AY77" s="203" t="s">
        <v>107</v>
      </c>
    </row>
    <row r="78" spans="2:51" s="208" customFormat="1" ht="13.5">
      <c r="B78" s="207"/>
      <c r="D78" s="195" t="s">
        <v>116</v>
      </c>
      <c r="E78" s="209" t="s">
        <v>5</v>
      </c>
      <c r="F78" s="210" t="s">
        <v>118</v>
      </c>
      <c r="H78" s="211">
        <v>20</v>
      </c>
      <c r="L78" s="207"/>
      <c r="M78" s="212"/>
      <c r="N78" s="213"/>
      <c r="O78" s="213"/>
      <c r="P78" s="213"/>
      <c r="Q78" s="213"/>
      <c r="R78" s="213"/>
      <c r="S78" s="213"/>
      <c r="T78" s="214"/>
      <c r="AT78" s="209" t="s">
        <v>116</v>
      </c>
      <c r="AU78" s="209" t="s">
        <v>82</v>
      </c>
      <c r="AV78" s="208" t="s">
        <v>82</v>
      </c>
      <c r="AW78" s="208" t="s">
        <v>34</v>
      </c>
      <c r="AX78" s="208" t="s">
        <v>75</v>
      </c>
      <c r="AY78" s="209" t="s">
        <v>107</v>
      </c>
    </row>
    <row r="79" spans="2:12" s="98" customFormat="1" ht="6.95" customHeight="1">
      <c r="B79" s="125"/>
      <c r="C79" s="126"/>
      <c r="D79" s="126"/>
      <c r="E79" s="126"/>
      <c r="F79" s="126"/>
      <c r="G79" s="126"/>
      <c r="H79" s="126"/>
      <c r="I79" s="126"/>
      <c r="J79" s="126"/>
      <c r="K79" s="126"/>
      <c r="L79" s="99"/>
    </row>
  </sheetData>
  <sheetProtection algorithmName="SHA-512" hashValue="JjNx/3XbiwCgBlD3nNciu/sag02uhfKHLkwSZgV8p+sONnyHi6hNJdrxtug9Ja+9bfVIYhGsAWaBRQ5OLNslWQ==" saltValue="3gW1FL2g/NVdm8b430Z8DQ==" spinCount="100000" sheet="1" objects="1" scenarios="1"/>
  <protectedRanges>
    <protectedRange sqref="I1:I1048576" name="Oblast1"/>
  </protectedRanges>
  <autoFilter ref="C71:K78"/>
  <mergeCells count="6">
    <mergeCell ref="E64:H64"/>
    <mergeCell ref="G1:H1"/>
    <mergeCell ref="L2:V2"/>
    <mergeCell ref="E7:H7"/>
    <mergeCell ref="E22:H22"/>
    <mergeCell ref="E43:H43"/>
  </mergeCells>
  <hyperlinks>
    <hyperlink ref="F1:G1" location="C2" display="1) Krycí list soupisu"/>
    <hyperlink ref="G1:H1" location="C50" display="2) Rekapitulace"/>
    <hyperlink ref="J1" location="C7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6" customWidth="1"/>
    <col min="2" max="2" width="1.66796875" style="6" customWidth="1"/>
    <col min="3" max="4" width="5" style="6" customWidth="1"/>
    <col min="5" max="5" width="11.66015625" style="6" customWidth="1"/>
    <col min="6" max="6" width="9.16015625" style="6" customWidth="1"/>
    <col min="7" max="7" width="5" style="6" customWidth="1"/>
    <col min="8" max="8" width="77.83203125" style="6" customWidth="1"/>
    <col min="9" max="10" width="20" style="6" customWidth="1"/>
    <col min="11" max="11" width="1.66796875" style="6" customWidth="1"/>
  </cols>
  <sheetData>
    <row r="1" ht="37.5" customHeight="1"/>
    <row r="2" spans="2:11" ht="7.5" customHeight="1">
      <c r="B2" s="7"/>
      <c r="C2" s="8"/>
      <c r="D2" s="8"/>
      <c r="E2" s="8"/>
      <c r="F2" s="8"/>
      <c r="G2" s="8"/>
      <c r="H2" s="8"/>
      <c r="I2" s="8"/>
      <c r="J2" s="8"/>
      <c r="K2" s="9"/>
    </row>
    <row r="3" spans="2:11" s="1" customFormat="1" ht="45" customHeight="1">
      <c r="B3" s="10"/>
      <c r="C3" s="223" t="s">
        <v>119</v>
      </c>
      <c r="D3" s="223"/>
      <c r="E3" s="223"/>
      <c r="F3" s="223"/>
      <c r="G3" s="223"/>
      <c r="H3" s="223"/>
      <c r="I3" s="223"/>
      <c r="J3" s="223"/>
      <c r="K3" s="11"/>
    </row>
    <row r="4" spans="2:11" ht="25.5" customHeight="1">
      <c r="B4" s="12"/>
      <c r="C4" s="230" t="s">
        <v>120</v>
      </c>
      <c r="D4" s="230"/>
      <c r="E4" s="230"/>
      <c r="F4" s="230"/>
      <c r="G4" s="230"/>
      <c r="H4" s="230"/>
      <c r="I4" s="230"/>
      <c r="J4" s="230"/>
      <c r="K4" s="13"/>
    </row>
    <row r="5" spans="2:11" ht="5.25" customHeight="1">
      <c r="B5" s="12"/>
      <c r="C5" s="14"/>
      <c r="D5" s="14"/>
      <c r="E5" s="14"/>
      <c r="F5" s="14"/>
      <c r="G5" s="14"/>
      <c r="H5" s="14"/>
      <c r="I5" s="14"/>
      <c r="J5" s="14"/>
      <c r="K5" s="13"/>
    </row>
    <row r="6" spans="2:11" ht="15" customHeight="1">
      <c r="B6" s="12"/>
      <c r="C6" s="226" t="s">
        <v>121</v>
      </c>
      <c r="D6" s="226"/>
      <c r="E6" s="226"/>
      <c r="F6" s="226"/>
      <c r="G6" s="226"/>
      <c r="H6" s="226"/>
      <c r="I6" s="226"/>
      <c r="J6" s="226"/>
      <c r="K6" s="13"/>
    </row>
    <row r="7" spans="2:11" ht="15" customHeight="1">
      <c r="B7" s="16"/>
      <c r="C7" s="226" t="s">
        <v>122</v>
      </c>
      <c r="D7" s="226"/>
      <c r="E7" s="226"/>
      <c r="F7" s="226"/>
      <c r="G7" s="226"/>
      <c r="H7" s="226"/>
      <c r="I7" s="226"/>
      <c r="J7" s="226"/>
      <c r="K7" s="13"/>
    </row>
    <row r="8" spans="2:11" ht="12.75" customHeight="1">
      <c r="B8" s="16"/>
      <c r="C8" s="15"/>
      <c r="D8" s="15"/>
      <c r="E8" s="15"/>
      <c r="F8" s="15"/>
      <c r="G8" s="15"/>
      <c r="H8" s="15"/>
      <c r="I8" s="15"/>
      <c r="J8" s="15"/>
      <c r="K8" s="13"/>
    </row>
    <row r="9" spans="2:11" ht="15" customHeight="1">
      <c r="B9" s="16"/>
      <c r="C9" s="226" t="s">
        <v>123</v>
      </c>
      <c r="D9" s="226"/>
      <c r="E9" s="226"/>
      <c r="F9" s="226"/>
      <c r="G9" s="226"/>
      <c r="H9" s="226"/>
      <c r="I9" s="226"/>
      <c r="J9" s="226"/>
      <c r="K9" s="13"/>
    </row>
    <row r="10" spans="2:11" ht="15" customHeight="1">
      <c r="B10" s="16"/>
      <c r="C10" s="15"/>
      <c r="D10" s="226" t="s">
        <v>124</v>
      </c>
      <c r="E10" s="226"/>
      <c r="F10" s="226"/>
      <c r="G10" s="226"/>
      <c r="H10" s="226"/>
      <c r="I10" s="226"/>
      <c r="J10" s="226"/>
      <c r="K10" s="13"/>
    </row>
    <row r="11" spans="2:11" ht="15" customHeight="1">
      <c r="B11" s="16"/>
      <c r="C11" s="17"/>
      <c r="D11" s="226" t="s">
        <v>125</v>
      </c>
      <c r="E11" s="226"/>
      <c r="F11" s="226"/>
      <c r="G11" s="226"/>
      <c r="H11" s="226"/>
      <c r="I11" s="226"/>
      <c r="J11" s="226"/>
      <c r="K11" s="13"/>
    </row>
    <row r="12" spans="2:11" ht="12.75" customHeight="1">
      <c r="B12" s="16"/>
      <c r="C12" s="17"/>
      <c r="D12" s="17"/>
      <c r="E12" s="17"/>
      <c r="F12" s="17"/>
      <c r="G12" s="17"/>
      <c r="H12" s="17"/>
      <c r="I12" s="17"/>
      <c r="J12" s="17"/>
      <c r="K12" s="13"/>
    </row>
    <row r="13" spans="2:11" ht="15" customHeight="1">
      <c r="B13" s="16"/>
      <c r="C13" s="17"/>
      <c r="D13" s="226" t="s">
        <v>126</v>
      </c>
      <c r="E13" s="226"/>
      <c r="F13" s="226"/>
      <c r="G13" s="226"/>
      <c r="H13" s="226"/>
      <c r="I13" s="226"/>
      <c r="J13" s="226"/>
      <c r="K13" s="13"/>
    </row>
    <row r="14" spans="2:11" ht="15" customHeight="1">
      <c r="B14" s="16"/>
      <c r="C14" s="17"/>
      <c r="D14" s="226" t="s">
        <v>127</v>
      </c>
      <c r="E14" s="226"/>
      <c r="F14" s="226"/>
      <c r="G14" s="226"/>
      <c r="H14" s="226"/>
      <c r="I14" s="226"/>
      <c r="J14" s="226"/>
      <c r="K14" s="13"/>
    </row>
    <row r="15" spans="2:11" ht="15" customHeight="1">
      <c r="B15" s="16"/>
      <c r="C15" s="17"/>
      <c r="D15" s="226" t="s">
        <v>128</v>
      </c>
      <c r="E15" s="226"/>
      <c r="F15" s="226"/>
      <c r="G15" s="226"/>
      <c r="H15" s="226"/>
      <c r="I15" s="226"/>
      <c r="J15" s="226"/>
      <c r="K15" s="13"/>
    </row>
    <row r="16" spans="2:11" ht="15" customHeight="1">
      <c r="B16" s="16"/>
      <c r="C16" s="17"/>
      <c r="D16" s="17"/>
      <c r="E16" s="18" t="s">
        <v>74</v>
      </c>
      <c r="F16" s="226" t="s">
        <v>129</v>
      </c>
      <c r="G16" s="226"/>
      <c r="H16" s="226"/>
      <c r="I16" s="226"/>
      <c r="J16" s="226"/>
      <c r="K16" s="13"/>
    </row>
    <row r="17" spans="2:11" ht="15" customHeight="1">
      <c r="B17" s="16"/>
      <c r="C17" s="17"/>
      <c r="D17" s="17"/>
      <c r="E17" s="18" t="s">
        <v>130</v>
      </c>
      <c r="F17" s="226" t="s">
        <v>131</v>
      </c>
      <c r="G17" s="226"/>
      <c r="H17" s="226"/>
      <c r="I17" s="226"/>
      <c r="J17" s="226"/>
      <c r="K17" s="13"/>
    </row>
    <row r="18" spans="2:11" ht="15" customHeight="1">
      <c r="B18" s="16"/>
      <c r="C18" s="17"/>
      <c r="D18" s="17"/>
      <c r="E18" s="18" t="s">
        <v>132</v>
      </c>
      <c r="F18" s="226" t="s">
        <v>133</v>
      </c>
      <c r="G18" s="226"/>
      <c r="H18" s="226"/>
      <c r="I18" s="226"/>
      <c r="J18" s="226"/>
      <c r="K18" s="13"/>
    </row>
    <row r="19" spans="2:11" ht="15" customHeight="1">
      <c r="B19" s="16"/>
      <c r="C19" s="17"/>
      <c r="D19" s="17"/>
      <c r="E19" s="18" t="s">
        <v>134</v>
      </c>
      <c r="F19" s="226" t="s">
        <v>135</v>
      </c>
      <c r="G19" s="226"/>
      <c r="H19" s="226"/>
      <c r="I19" s="226"/>
      <c r="J19" s="226"/>
      <c r="K19" s="13"/>
    </row>
    <row r="20" spans="2:11" ht="15" customHeight="1">
      <c r="B20" s="16"/>
      <c r="C20" s="17"/>
      <c r="D20" s="17"/>
      <c r="E20" s="18" t="s">
        <v>136</v>
      </c>
      <c r="F20" s="226" t="s">
        <v>137</v>
      </c>
      <c r="G20" s="226"/>
      <c r="H20" s="226"/>
      <c r="I20" s="226"/>
      <c r="J20" s="226"/>
      <c r="K20" s="13"/>
    </row>
    <row r="21" spans="2:11" ht="15" customHeight="1">
      <c r="B21" s="16"/>
      <c r="C21" s="17"/>
      <c r="D21" s="17"/>
      <c r="E21" s="18" t="s">
        <v>138</v>
      </c>
      <c r="F21" s="226" t="s">
        <v>139</v>
      </c>
      <c r="G21" s="226"/>
      <c r="H21" s="226"/>
      <c r="I21" s="226"/>
      <c r="J21" s="226"/>
      <c r="K21" s="13"/>
    </row>
    <row r="22" spans="2:11" ht="12.75" customHeight="1">
      <c r="B22" s="16"/>
      <c r="C22" s="17"/>
      <c r="D22" s="17"/>
      <c r="E22" s="17"/>
      <c r="F22" s="17"/>
      <c r="G22" s="17"/>
      <c r="H22" s="17"/>
      <c r="I22" s="17"/>
      <c r="J22" s="17"/>
      <c r="K22" s="13"/>
    </row>
    <row r="23" spans="2:11" ht="15" customHeight="1">
      <c r="B23" s="16"/>
      <c r="C23" s="226" t="s">
        <v>140</v>
      </c>
      <c r="D23" s="226"/>
      <c r="E23" s="226"/>
      <c r="F23" s="226"/>
      <c r="G23" s="226"/>
      <c r="H23" s="226"/>
      <c r="I23" s="226"/>
      <c r="J23" s="226"/>
      <c r="K23" s="13"/>
    </row>
    <row r="24" spans="2:11" ht="15" customHeight="1">
      <c r="B24" s="16"/>
      <c r="C24" s="226" t="s">
        <v>141</v>
      </c>
      <c r="D24" s="226"/>
      <c r="E24" s="226"/>
      <c r="F24" s="226"/>
      <c r="G24" s="226"/>
      <c r="H24" s="226"/>
      <c r="I24" s="226"/>
      <c r="J24" s="226"/>
      <c r="K24" s="13"/>
    </row>
    <row r="25" spans="2:11" ht="15" customHeight="1">
      <c r="B25" s="16"/>
      <c r="C25" s="15"/>
      <c r="D25" s="226" t="s">
        <v>142</v>
      </c>
      <c r="E25" s="226"/>
      <c r="F25" s="226"/>
      <c r="G25" s="226"/>
      <c r="H25" s="226"/>
      <c r="I25" s="226"/>
      <c r="J25" s="226"/>
      <c r="K25" s="13"/>
    </row>
    <row r="26" spans="2:11" ht="15" customHeight="1">
      <c r="B26" s="16"/>
      <c r="C26" s="17"/>
      <c r="D26" s="226" t="s">
        <v>143</v>
      </c>
      <c r="E26" s="226"/>
      <c r="F26" s="226"/>
      <c r="G26" s="226"/>
      <c r="H26" s="226"/>
      <c r="I26" s="226"/>
      <c r="J26" s="226"/>
      <c r="K26" s="13"/>
    </row>
    <row r="27" spans="2:11" ht="12.75" customHeight="1">
      <c r="B27" s="16"/>
      <c r="C27" s="17"/>
      <c r="D27" s="17"/>
      <c r="E27" s="17"/>
      <c r="F27" s="17"/>
      <c r="G27" s="17"/>
      <c r="H27" s="17"/>
      <c r="I27" s="17"/>
      <c r="J27" s="17"/>
      <c r="K27" s="13"/>
    </row>
    <row r="28" spans="2:11" ht="15" customHeight="1">
      <c r="B28" s="16"/>
      <c r="C28" s="17"/>
      <c r="D28" s="226" t="s">
        <v>144</v>
      </c>
      <c r="E28" s="226"/>
      <c r="F28" s="226"/>
      <c r="G28" s="226"/>
      <c r="H28" s="226"/>
      <c r="I28" s="226"/>
      <c r="J28" s="226"/>
      <c r="K28" s="13"/>
    </row>
    <row r="29" spans="2:11" ht="15" customHeight="1">
      <c r="B29" s="16"/>
      <c r="C29" s="17"/>
      <c r="D29" s="226" t="s">
        <v>145</v>
      </c>
      <c r="E29" s="226"/>
      <c r="F29" s="226"/>
      <c r="G29" s="226"/>
      <c r="H29" s="226"/>
      <c r="I29" s="226"/>
      <c r="J29" s="226"/>
      <c r="K29" s="13"/>
    </row>
    <row r="30" spans="2:11" ht="12.75" customHeight="1">
      <c r="B30" s="16"/>
      <c r="C30" s="17"/>
      <c r="D30" s="17"/>
      <c r="E30" s="17"/>
      <c r="F30" s="17"/>
      <c r="G30" s="17"/>
      <c r="H30" s="17"/>
      <c r="I30" s="17"/>
      <c r="J30" s="17"/>
      <c r="K30" s="13"/>
    </row>
    <row r="31" spans="2:11" ht="15" customHeight="1">
      <c r="B31" s="16"/>
      <c r="C31" s="17"/>
      <c r="D31" s="226" t="s">
        <v>146</v>
      </c>
      <c r="E31" s="226"/>
      <c r="F31" s="226"/>
      <c r="G31" s="226"/>
      <c r="H31" s="226"/>
      <c r="I31" s="226"/>
      <c r="J31" s="226"/>
      <c r="K31" s="13"/>
    </row>
    <row r="32" spans="2:11" ht="15" customHeight="1">
      <c r="B32" s="16"/>
      <c r="C32" s="17"/>
      <c r="D32" s="226" t="s">
        <v>147</v>
      </c>
      <c r="E32" s="226"/>
      <c r="F32" s="226"/>
      <c r="G32" s="226"/>
      <c r="H32" s="226"/>
      <c r="I32" s="226"/>
      <c r="J32" s="226"/>
      <c r="K32" s="13"/>
    </row>
    <row r="33" spans="2:11" ht="15" customHeight="1">
      <c r="B33" s="16"/>
      <c r="C33" s="17"/>
      <c r="D33" s="226" t="s">
        <v>148</v>
      </c>
      <c r="E33" s="226"/>
      <c r="F33" s="226"/>
      <c r="G33" s="226"/>
      <c r="H33" s="226"/>
      <c r="I33" s="226"/>
      <c r="J33" s="226"/>
      <c r="K33" s="13"/>
    </row>
    <row r="34" spans="2:11" ht="15" customHeight="1">
      <c r="B34" s="16"/>
      <c r="C34" s="17"/>
      <c r="D34" s="15"/>
      <c r="E34" s="19" t="s">
        <v>92</v>
      </c>
      <c r="F34" s="15"/>
      <c r="G34" s="226" t="s">
        <v>149</v>
      </c>
      <c r="H34" s="226"/>
      <c r="I34" s="226"/>
      <c r="J34" s="226"/>
      <c r="K34" s="13"/>
    </row>
    <row r="35" spans="2:11" ht="30.75" customHeight="1">
      <c r="B35" s="16"/>
      <c r="C35" s="17"/>
      <c r="D35" s="15"/>
      <c r="E35" s="19" t="s">
        <v>150</v>
      </c>
      <c r="F35" s="15"/>
      <c r="G35" s="226" t="s">
        <v>151</v>
      </c>
      <c r="H35" s="226"/>
      <c r="I35" s="226"/>
      <c r="J35" s="226"/>
      <c r="K35" s="13"/>
    </row>
    <row r="36" spans="2:11" ht="15" customHeight="1">
      <c r="B36" s="16"/>
      <c r="C36" s="17"/>
      <c r="D36" s="15"/>
      <c r="E36" s="19" t="s">
        <v>51</v>
      </c>
      <c r="F36" s="15"/>
      <c r="G36" s="226" t="s">
        <v>152</v>
      </c>
      <c r="H36" s="226"/>
      <c r="I36" s="226"/>
      <c r="J36" s="226"/>
      <c r="K36" s="13"/>
    </row>
    <row r="37" spans="2:11" ht="15" customHeight="1">
      <c r="B37" s="16"/>
      <c r="C37" s="17"/>
      <c r="D37" s="15"/>
      <c r="E37" s="19" t="s">
        <v>93</v>
      </c>
      <c r="F37" s="15"/>
      <c r="G37" s="226" t="s">
        <v>153</v>
      </c>
      <c r="H37" s="226"/>
      <c r="I37" s="226"/>
      <c r="J37" s="226"/>
      <c r="K37" s="13"/>
    </row>
    <row r="38" spans="2:11" ht="15" customHeight="1">
      <c r="B38" s="16"/>
      <c r="C38" s="17"/>
      <c r="D38" s="15"/>
      <c r="E38" s="19" t="s">
        <v>94</v>
      </c>
      <c r="F38" s="15"/>
      <c r="G38" s="226" t="s">
        <v>154</v>
      </c>
      <c r="H38" s="226"/>
      <c r="I38" s="226"/>
      <c r="J38" s="226"/>
      <c r="K38" s="13"/>
    </row>
    <row r="39" spans="2:11" ht="15" customHeight="1">
      <c r="B39" s="16"/>
      <c r="C39" s="17"/>
      <c r="D39" s="15"/>
      <c r="E39" s="19" t="s">
        <v>95</v>
      </c>
      <c r="F39" s="15"/>
      <c r="G39" s="226" t="s">
        <v>155</v>
      </c>
      <c r="H39" s="226"/>
      <c r="I39" s="226"/>
      <c r="J39" s="226"/>
      <c r="K39" s="13"/>
    </row>
    <row r="40" spans="2:11" ht="15" customHeight="1">
      <c r="B40" s="16"/>
      <c r="C40" s="17"/>
      <c r="D40" s="15"/>
      <c r="E40" s="19" t="s">
        <v>156</v>
      </c>
      <c r="F40" s="15"/>
      <c r="G40" s="226" t="s">
        <v>157</v>
      </c>
      <c r="H40" s="226"/>
      <c r="I40" s="226"/>
      <c r="J40" s="226"/>
      <c r="K40" s="13"/>
    </row>
    <row r="41" spans="2:11" ht="15" customHeight="1">
      <c r="B41" s="16"/>
      <c r="C41" s="17"/>
      <c r="D41" s="15"/>
      <c r="E41" s="19"/>
      <c r="F41" s="15"/>
      <c r="G41" s="226" t="s">
        <v>158</v>
      </c>
      <c r="H41" s="226"/>
      <c r="I41" s="226"/>
      <c r="J41" s="226"/>
      <c r="K41" s="13"/>
    </row>
    <row r="42" spans="2:11" ht="15" customHeight="1">
      <c r="B42" s="16"/>
      <c r="C42" s="17"/>
      <c r="D42" s="15"/>
      <c r="E42" s="19" t="s">
        <v>159</v>
      </c>
      <c r="F42" s="15"/>
      <c r="G42" s="226" t="s">
        <v>160</v>
      </c>
      <c r="H42" s="226"/>
      <c r="I42" s="226"/>
      <c r="J42" s="226"/>
      <c r="K42" s="13"/>
    </row>
    <row r="43" spans="2:11" ht="15" customHeight="1">
      <c r="B43" s="16"/>
      <c r="C43" s="17"/>
      <c r="D43" s="15"/>
      <c r="E43" s="19" t="s">
        <v>97</v>
      </c>
      <c r="F43" s="15"/>
      <c r="G43" s="226" t="s">
        <v>161</v>
      </c>
      <c r="H43" s="226"/>
      <c r="I43" s="226"/>
      <c r="J43" s="226"/>
      <c r="K43" s="13"/>
    </row>
    <row r="44" spans="2:11" ht="12.75" customHeight="1">
      <c r="B44" s="16"/>
      <c r="C44" s="17"/>
      <c r="D44" s="15"/>
      <c r="E44" s="15"/>
      <c r="F44" s="15"/>
      <c r="G44" s="15"/>
      <c r="H44" s="15"/>
      <c r="I44" s="15"/>
      <c r="J44" s="15"/>
      <c r="K44" s="13"/>
    </row>
    <row r="45" spans="2:11" ht="15" customHeight="1">
      <c r="B45" s="16"/>
      <c r="C45" s="17"/>
      <c r="D45" s="226" t="s">
        <v>162</v>
      </c>
      <c r="E45" s="226"/>
      <c r="F45" s="226"/>
      <c r="G45" s="226"/>
      <c r="H45" s="226"/>
      <c r="I45" s="226"/>
      <c r="J45" s="226"/>
      <c r="K45" s="13"/>
    </row>
    <row r="46" spans="2:11" ht="15" customHeight="1">
      <c r="B46" s="16"/>
      <c r="C46" s="17"/>
      <c r="D46" s="17"/>
      <c r="E46" s="226" t="s">
        <v>163</v>
      </c>
      <c r="F46" s="226"/>
      <c r="G46" s="226"/>
      <c r="H46" s="226"/>
      <c r="I46" s="226"/>
      <c r="J46" s="226"/>
      <c r="K46" s="13"/>
    </row>
    <row r="47" spans="2:11" ht="15" customHeight="1">
      <c r="B47" s="16"/>
      <c r="C47" s="17"/>
      <c r="D47" s="17"/>
      <c r="E47" s="226" t="s">
        <v>164</v>
      </c>
      <c r="F47" s="226"/>
      <c r="G47" s="226"/>
      <c r="H47" s="226"/>
      <c r="I47" s="226"/>
      <c r="J47" s="226"/>
      <c r="K47" s="13"/>
    </row>
    <row r="48" spans="2:11" ht="15" customHeight="1">
      <c r="B48" s="16"/>
      <c r="C48" s="17"/>
      <c r="D48" s="17"/>
      <c r="E48" s="226" t="s">
        <v>165</v>
      </c>
      <c r="F48" s="226"/>
      <c r="G48" s="226"/>
      <c r="H48" s="226"/>
      <c r="I48" s="226"/>
      <c r="J48" s="226"/>
      <c r="K48" s="13"/>
    </row>
    <row r="49" spans="2:11" ht="15" customHeight="1">
      <c r="B49" s="16"/>
      <c r="C49" s="17"/>
      <c r="D49" s="226" t="s">
        <v>166</v>
      </c>
      <c r="E49" s="226"/>
      <c r="F49" s="226"/>
      <c r="G49" s="226"/>
      <c r="H49" s="226"/>
      <c r="I49" s="226"/>
      <c r="J49" s="226"/>
      <c r="K49" s="13"/>
    </row>
    <row r="50" spans="2:11" ht="25.5" customHeight="1">
      <c r="B50" s="12"/>
      <c r="C50" s="230" t="s">
        <v>167</v>
      </c>
      <c r="D50" s="230"/>
      <c r="E50" s="230"/>
      <c r="F50" s="230"/>
      <c r="G50" s="230"/>
      <c r="H50" s="230"/>
      <c r="I50" s="230"/>
      <c r="J50" s="230"/>
      <c r="K50" s="13"/>
    </row>
    <row r="51" spans="2:11" ht="5.25" customHeight="1">
      <c r="B51" s="12"/>
      <c r="C51" s="14"/>
      <c r="D51" s="14"/>
      <c r="E51" s="14"/>
      <c r="F51" s="14"/>
      <c r="G51" s="14"/>
      <c r="H51" s="14"/>
      <c r="I51" s="14"/>
      <c r="J51" s="14"/>
      <c r="K51" s="13"/>
    </row>
    <row r="52" spans="2:11" ht="15" customHeight="1">
      <c r="B52" s="12"/>
      <c r="C52" s="226" t="s">
        <v>168</v>
      </c>
      <c r="D52" s="226"/>
      <c r="E52" s="226"/>
      <c r="F52" s="226"/>
      <c r="G52" s="226"/>
      <c r="H52" s="226"/>
      <c r="I52" s="226"/>
      <c r="J52" s="226"/>
      <c r="K52" s="13"/>
    </row>
    <row r="53" spans="2:11" ht="15" customHeight="1">
      <c r="B53" s="12"/>
      <c r="C53" s="226" t="s">
        <v>169</v>
      </c>
      <c r="D53" s="226"/>
      <c r="E53" s="226"/>
      <c r="F53" s="226"/>
      <c r="G53" s="226"/>
      <c r="H53" s="226"/>
      <c r="I53" s="226"/>
      <c r="J53" s="226"/>
      <c r="K53" s="13"/>
    </row>
    <row r="54" spans="2:11" ht="12.75" customHeight="1">
      <c r="B54" s="12"/>
      <c r="C54" s="15"/>
      <c r="D54" s="15"/>
      <c r="E54" s="15"/>
      <c r="F54" s="15"/>
      <c r="G54" s="15"/>
      <c r="H54" s="15"/>
      <c r="I54" s="15"/>
      <c r="J54" s="15"/>
      <c r="K54" s="13"/>
    </row>
    <row r="55" spans="2:11" ht="15" customHeight="1">
      <c r="B55" s="12"/>
      <c r="C55" s="226" t="s">
        <v>170</v>
      </c>
      <c r="D55" s="226"/>
      <c r="E55" s="226"/>
      <c r="F55" s="226"/>
      <c r="G55" s="226"/>
      <c r="H55" s="226"/>
      <c r="I55" s="226"/>
      <c r="J55" s="226"/>
      <c r="K55" s="13"/>
    </row>
    <row r="56" spans="2:11" ht="15" customHeight="1">
      <c r="B56" s="12"/>
      <c r="C56" s="17"/>
      <c r="D56" s="226" t="s">
        <v>171</v>
      </c>
      <c r="E56" s="226"/>
      <c r="F56" s="226"/>
      <c r="G56" s="226"/>
      <c r="H56" s="226"/>
      <c r="I56" s="226"/>
      <c r="J56" s="226"/>
      <c r="K56" s="13"/>
    </row>
    <row r="57" spans="2:11" ht="15" customHeight="1">
      <c r="B57" s="12"/>
      <c r="C57" s="17"/>
      <c r="D57" s="226" t="s">
        <v>172</v>
      </c>
      <c r="E57" s="226"/>
      <c r="F57" s="226"/>
      <c r="G57" s="226"/>
      <c r="H57" s="226"/>
      <c r="I57" s="226"/>
      <c r="J57" s="226"/>
      <c r="K57" s="13"/>
    </row>
    <row r="58" spans="2:11" ht="15" customHeight="1">
      <c r="B58" s="12"/>
      <c r="C58" s="17"/>
      <c r="D58" s="226" t="s">
        <v>173</v>
      </c>
      <c r="E58" s="226"/>
      <c r="F58" s="226"/>
      <c r="G58" s="226"/>
      <c r="H58" s="226"/>
      <c r="I58" s="226"/>
      <c r="J58" s="226"/>
      <c r="K58" s="13"/>
    </row>
    <row r="59" spans="2:11" ht="15" customHeight="1">
      <c r="B59" s="12"/>
      <c r="C59" s="17"/>
      <c r="D59" s="226" t="s">
        <v>174</v>
      </c>
      <c r="E59" s="226"/>
      <c r="F59" s="226"/>
      <c r="G59" s="226"/>
      <c r="H59" s="226"/>
      <c r="I59" s="226"/>
      <c r="J59" s="226"/>
      <c r="K59" s="13"/>
    </row>
    <row r="60" spans="2:11" ht="15" customHeight="1">
      <c r="B60" s="12"/>
      <c r="C60" s="17"/>
      <c r="D60" s="227" t="s">
        <v>175</v>
      </c>
      <c r="E60" s="227"/>
      <c r="F60" s="227"/>
      <c r="G60" s="227"/>
      <c r="H60" s="227"/>
      <c r="I60" s="227"/>
      <c r="J60" s="227"/>
      <c r="K60" s="13"/>
    </row>
    <row r="61" spans="2:11" ht="15" customHeight="1">
      <c r="B61" s="12"/>
      <c r="C61" s="17"/>
      <c r="D61" s="226" t="s">
        <v>176</v>
      </c>
      <c r="E61" s="226"/>
      <c r="F61" s="226"/>
      <c r="G61" s="226"/>
      <c r="H61" s="226"/>
      <c r="I61" s="226"/>
      <c r="J61" s="226"/>
      <c r="K61" s="13"/>
    </row>
    <row r="62" spans="2:11" ht="12.75" customHeight="1">
      <c r="B62" s="12"/>
      <c r="C62" s="17"/>
      <c r="D62" s="17"/>
      <c r="E62" s="20"/>
      <c r="F62" s="17"/>
      <c r="G62" s="17"/>
      <c r="H62" s="17"/>
      <c r="I62" s="17"/>
      <c r="J62" s="17"/>
      <c r="K62" s="13"/>
    </row>
    <row r="63" spans="2:11" ht="15" customHeight="1">
      <c r="B63" s="12"/>
      <c r="C63" s="17"/>
      <c r="D63" s="226" t="s">
        <v>177</v>
      </c>
      <c r="E63" s="226"/>
      <c r="F63" s="226"/>
      <c r="G63" s="226"/>
      <c r="H63" s="226"/>
      <c r="I63" s="226"/>
      <c r="J63" s="226"/>
      <c r="K63" s="13"/>
    </row>
    <row r="64" spans="2:11" ht="15" customHeight="1">
      <c r="B64" s="12"/>
      <c r="C64" s="17"/>
      <c r="D64" s="227" t="s">
        <v>178</v>
      </c>
      <c r="E64" s="227"/>
      <c r="F64" s="227"/>
      <c r="G64" s="227"/>
      <c r="H64" s="227"/>
      <c r="I64" s="227"/>
      <c r="J64" s="227"/>
      <c r="K64" s="13"/>
    </row>
    <row r="65" spans="2:11" ht="15" customHeight="1">
      <c r="B65" s="12"/>
      <c r="C65" s="17"/>
      <c r="D65" s="226" t="s">
        <v>179</v>
      </c>
      <c r="E65" s="226"/>
      <c r="F65" s="226"/>
      <c r="G65" s="226"/>
      <c r="H65" s="226"/>
      <c r="I65" s="226"/>
      <c r="J65" s="226"/>
      <c r="K65" s="13"/>
    </row>
    <row r="66" spans="2:11" ht="15" customHeight="1">
      <c r="B66" s="12"/>
      <c r="C66" s="17"/>
      <c r="D66" s="226" t="s">
        <v>180</v>
      </c>
      <c r="E66" s="226"/>
      <c r="F66" s="226"/>
      <c r="G66" s="226"/>
      <c r="H66" s="226"/>
      <c r="I66" s="226"/>
      <c r="J66" s="226"/>
      <c r="K66" s="13"/>
    </row>
    <row r="67" spans="2:11" ht="15" customHeight="1">
      <c r="B67" s="12"/>
      <c r="C67" s="17"/>
      <c r="D67" s="226" t="s">
        <v>181</v>
      </c>
      <c r="E67" s="226"/>
      <c r="F67" s="226"/>
      <c r="G67" s="226"/>
      <c r="H67" s="226"/>
      <c r="I67" s="226"/>
      <c r="J67" s="226"/>
      <c r="K67" s="13"/>
    </row>
    <row r="68" spans="2:11" ht="15" customHeight="1">
      <c r="B68" s="12"/>
      <c r="C68" s="17"/>
      <c r="D68" s="226" t="s">
        <v>182</v>
      </c>
      <c r="E68" s="226"/>
      <c r="F68" s="226"/>
      <c r="G68" s="226"/>
      <c r="H68" s="226"/>
      <c r="I68" s="226"/>
      <c r="J68" s="226"/>
      <c r="K68" s="13"/>
    </row>
    <row r="69" spans="2:11" ht="12.75" customHeight="1">
      <c r="B69" s="21"/>
      <c r="C69" s="22"/>
      <c r="D69" s="22"/>
      <c r="E69" s="22"/>
      <c r="F69" s="22"/>
      <c r="G69" s="22"/>
      <c r="H69" s="22"/>
      <c r="I69" s="22"/>
      <c r="J69" s="22"/>
      <c r="K69" s="23"/>
    </row>
    <row r="70" spans="2:11" ht="18.75" customHeight="1">
      <c r="B70" s="24"/>
      <c r="C70" s="24"/>
      <c r="D70" s="24"/>
      <c r="E70" s="24"/>
      <c r="F70" s="24"/>
      <c r="G70" s="24"/>
      <c r="H70" s="24"/>
      <c r="I70" s="24"/>
      <c r="J70" s="24"/>
      <c r="K70" s="25"/>
    </row>
    <row r="71" spans="2:11" ht="18.75" customHeight="1">
      <c r="B71" s="25"/>
      <c r="C71" s="25"/>
      <c r="D71" s="25"/>
      <c r="E71" s="25"/>
      <c r="F71" s="25"/>
      <c r="G71" s="25"/>
      <c r="H71" s="25"/>
      <c r="I71" s="25"/>
      <c r="J71" s="25"/>
      <c r="K71" s="25"/>
    </row>
    <row r="72" spans="2:11" ht="7.5" customHeight="1">
      <c r="B72" s="26"/>
      <c r="C72" s="27"/>
      <c r="D72" s="27"/>
      <c r="E72" s="27"/>
      <c r="F72" s="27"/>
      <c r="G72" s="27"/>
      <c r="H72" s="27"/>
      <c r="I72" s="27"/>
      <c r="J72" s="27"/>
      <c r="K72" s="28"/>
    </row>
    <row r="73" spans="2:11" ht="45" customHeight="1">
      <c r="B73" s="29"/>
      <c r="C73" s="228" t="s">
        <v>81</v>
      </c>
      <c r="D73" s="228"/>
      <c r="E73" s="228"/>
      <c r="F73" s="228"/>
      <c r="G73" s="228"/>
      <c r="H73" s="228"/>
      <c r="I73" s="228"/>
      <c r="J73" s="228"/>
      <c r="K73" s="30"/>
    </row>
    <row r="74" spans="2:11" ht="17.25" customHeight="1">
      <c r="B74" s="29"/>
      <c r="C74" s="31" t="s">
        <v>183</v>
      </c>
      <c r="D74" s="31"/>
      <c r="E74" s="31"/>
      <c r="F74" s="31" t="s">
        <v>184</v>
      </c>
      <c r="G74" s="32"/>
      <c r="H74" s="31" t="s">
        <v>93</v>
      </c>
      <c r="I74" s="31" t="s">
        <v>55</v>
      </c>
      <c r="J74" s="31" t="s">
        <v>185</v>
      </c>
      <c r="K74" s="30"/>
    </row>
    <row r="75" spans="2:11" ht="17.25" customHeight="1">
      <c r="B75" s="29"/>
      <c r="C75" s="33" t="s">
        <v>186</v>
      </c>
      <c r="D75" s="33"/>
      <c r="E75" s="33"/>
      <c r="F75" s="34" t="s">
        <v>187</v>
      </c>
      <c r="G75" s="35"/>
      <c r="H75" s="33"/>
      <c r="I75" s="33"/>
      <c r="J75" s="33" t="s">
        <v>188</v>
      </c>
      <c r="K75" s="30"/>
    </row>
    <row r="76" spans="2:11" ht="5.25" customHeight="1">
      <c r="B76" s="29"/>
      <c r="C76" s="36"/>
      <c r="D76" s="36"/>
      <c r="E76" s="36"/>
      <c r="F76" s="36"/>
      <c r="G76" s="37"/>
      <c r="H76" s="36"/>
      <c r="I76" s="36"/>
      <c r="J76" s="36"/>
      <c r="K76" s="30"/>
    </row>
    <row r="77" spans="2:11" ht="15" customHeight="1">
      <c r="B77" s="29"/>
      <c r="C77" s="19" t="s">
        <v>51</v>
      </c>
      <c r="D77" s="36"/>
      <c r="E77" s="36"/>
      <c r="F77" s="38" t="s">
        <v>189</v>
      </c>
      <c r="G77" s="37"/>
      <c r="H77" s="19" t="s">
        <v>190</v>
      </c>
      <c r="I77" s="19" t="s">
        <v>191</v>
      </c>
      <c r="J77" s="19">
        <v>20</v>
      </c>
      <c r="K77" s="30"/>
    </row>
    <row r="78" spans="2:11" ht="15" customHeight="1">
      <c r="B78" s="29"/>
      <c r="C78" s="19" t="s">
        <v>192</v>
      </c>
      <c r="D78" s="19"/>
      <c r="E78" s="19"/>
      <c r="F78" s="38" t="s">
        <v>189</v>
      </c>
      <c r="G78" s="37"/>
      <c r="H78" s="19" t="s">
        <v>193</v>
      </c>
      <c r="I78" s="19" t="s">
        <v>191</v>
      </c>
      <c r="J78" s="19">
        <v>120</v>
      </c>
      <c r="K78" s="30"/>
    </row>
    <row r="79" spans="2:11" ht="15" customHeight="1">
      <c r="B79" s="39"/>
      <c r="C79" s="19" t="s">
        <v>194</v>
      </c>
      <c r="D79" s="19"/>
      <c r="E79" s="19"/>
      <c r="F79" s="38" t="s">
        <v>195</v>
      </c>
      <c r="G79" s="37"/>
      <c r="H79" s="19" t="s">
        <v>196</v>
      </c>
      <c r="I79" s="19" t="s">
        <v>191</v>
      </c>
      <c r="J79" s="19">
        <v>50</v>
      </c>
      <c r="K79" s="30"/>
    </row>
    <row r="80" spans="2:11" ht="15" customHeight="1">
      <c r="B80" s="39"/>
      <c r="C80" s="19" t="s">
        <v>197</v>
      </c>
      <c r="D80" s="19"/>
      <c r="E80" s="19"/>
      <c r="F80" s="38" t="s">
        <v>189</v>
      </c>
      <c r="G80" s="37"/>
      <c r="H80" s="19" t="s">
        <v>198</v>
      </c>
      <c r="I80" s="19" t="s">
        <v>199</v>
      </c>
      <c r="J80" s="19"/>
      <c r="K80" s="30"/>
    </row>
    <row r="81" spans="2:11" ht="15" customHeight="1">
      <c r="B81" s="39"/>
      <c r="C81" s="40" t="s">
        <v>200</v>
      </c>
      <c r="D81" s="40"/>
      <c r="E81" s="40"/>
      <c r="F81" s="41" t="s">
        <v>195</v>
      </c>
      <c r="G81" s="40"/>
      <c r="H81" s="40" t="s">
        <v>201</v>
      </c>
      <c r="I81" s="40" t="s">
        <v>191</v>
      </c>
      <c r="J81" s="40">
        <v>15</v>
      </c>
      <c r="K81" s="30"/>
    </row>
    <row r="82" spans="2:11" ht="15" customHeight="1">
      <c r="B82" s="39"/>
      <c r="C82" s="40" t="s">
        <v>202</v>
      </c>
      <c r="D82" s="40"/>
      <c r="E82" s="40"/>
      <c r="F82" s="41" t="s">
        <v>195</v>
      </c>
      <c r="G82" s="40"/>
      <c r="H82" s="40" t="s">
        <v>203</v>
      </c>
      <c r="I82" s="40" t="s">
        <v>191</v>
      </c>
      <c r="J82" s="40">
        <v>15</v>
      </c>
      <c r="K82" s="30"/>
    </row>
    <row r="83" spans="2:11" ht="15" customHeight="1">
      <c r="B83" s="39"/>
      <c r="C83" s="40" t="s">
        <v>204</v>
      </c>
      <c r="D83" s="40"/>
      <c r="E83" s="40"/>
      <c r="F83" s="41" t="s">
        <v>195</v>
      </c>
      <c r="G83" s="40"/>
      <c r="H83" s="40" t="s">
        <v>205</v>
      </c>
      <c r="I83" s="40" t="s">
        <v>191</v>
      </c>
      <c r="J83" s="40">
        <v>20</v>
      </c>
      <c r="K83" s="30"/>
    </row>
    <row r="84" spans="2:11" ht="15" customHeight="1">
      <c r="B84" s="39"/>
      <c r="C84" s="40" t="s">
        <v>206</v>
      </c>
      <c r="D84" s="40"/>
      <c r="E84" s="40"/>
      <c r="F84" s="41" t="s">
        <v>195</v>
      </c>
      <c r="G84" s="40"/>
      <c r="H84" s="40" t="s">
        <v>207</v>
      </c>
      <c r="I84" s="40" t="s">
        <v>191</v>
      </c>
      <c r="J84" s="40">
        <v>20</v>
      </c>
      <c r="K84" s="30"/>
    </row>
    <row r="85" spans="2:11" ht="15" customHeight="1">
      <c r="B85" s="39"/>
      <c r="C85" s="19" t="s">
        <v>208</v>
      </c>
      <c r="D85" s="19"/>
      <c r="E85" s="19"/>
      <c r="F85" s="38" t="s">
        <v>195</v>
      </c>
      <c r="G85" s="37"/>
      <c r="H85" s="19" t="s">
        <v>209</v>
      </c>
      <c r="I85" s="19" t="s">
        <v>191</v>
      </c>
      <c r="J85" s="19">
        <v>50</v>
      </c>
      <c r="K85" s="30"/>
    </row>
    <row r="86" spans="2:11" ht="15" customHeight="1">
      <c r="B86" s="39"/>
      <c r="C86" s="19" t="s">
        <v>210</v>
      </c>
      <c r="D86" s="19"/>
      <c r="E86" s="19"/>
      <c r="F86" s="38" t="s">
        <v>195</v>
      </c>
      <c r="G86" s="37"/>
      <c r="H86" s="19" t="s">
        <v>211</v>
      </c>
      <c r="I86" s="19" t="s">
        <v>191</v>
      </c>
      <c r="J86" s="19">
        <v>20</v>
      </c>
      <c r="K86" s="30"/>
    </row>
    <row r="87" spans="2:11" ht="15" customHeight="1">
      <c r="B87" s="39"/>
      <c r="C87" s="19" t="s">
        <v>212</v>
      </c>
      <c r="D87" s="19"/>
      <c r="E87" s="19"/>
      <c r="F87" s="38" t="s">
        <v>195</v>
      </c>
      <c r="G87" s="37"/>
      <c r="H87" s="19" t="s">
        <v>213</v>
      </c>
      <c r="I87" s="19" t="s">
        <v>191</v>
      </c>
      <c r="J87" s="19">
        <v>20</v>
      </c>
      <c r="K87" s="30"/>
    </row>
    <row r="88" spans="2:11" ht="15" customHeight="1">
      <c r="B88" s="39"/>
      <c r="C88" s="19" t="s">
        <v>214</v>
      </c>
      <c r="D88" s="19"/>
      <c r="E88" s="19"/>
      <c r="F88" s="38" t="s">
        <v>195</v>
      </c>
      <c r="G88" s="37"/>
      <c r="H88" s="19" t="s">
        <v>215</v>
      </c>
      <c r="I88" s="19" t="s">
        <v>191</v>
      </c>
      <c r="J88" s="19">
        <v>50</v>
      </c>
      <c r="K88" s="30"/>
    </row>
    <row r="89" spans="2:11" ht="15" customHeight="1">
      <c r="B89" s="39"/>
      <c r="C89" s="19" t="s">
        <v>216</v>
      </c>
      <c r="D89" s="19"/>
      <c r="E89" s="19"/>
      <c r="F89" s="38" t="s">
        <v>195</v>
      </c>
      <c r="G89" s="37"/>
      <c r="H89" s="19" t="s">
        <v>216</v>
      </c>
      <c r="I89" s="19" t="s">
        <v>191</v>
      </c>
      <c r="J89" s="19">
        <v>50</v>
      </c>
      <c r="K89" s="30"/>
    </row>
    <row r="90" spans="2:11" ht="15" customHeight="1">
      <c r="B90" s="39"/>
      <c r="C90" s="19" t="s">
        <v>98</v>
      </c>
      <c r="D90" s="19"/>
      <c r="E90" s="19"/>
      <c r="F90" s="38" t="s">
        <v>195</v>
      </c>
      <c r="G90" s="37"/>
      <c r="H90" s="19" t="s">
        <v>217</v>
      </c>
      <c r="I90" s="19" t="s">
        <v>191</v>
      </c>
      <c r="J90" s="19">
        <v>255</v>
      </c>
      <c r="K90" s="30"/>
    </row>
    <row r="91" spans="2:11" ht="15" customHeight="1">
      <c r="B91" s="39"/>
      <c r="C91" s="19" t="s">
        <v>218</v>
      </c>
      <c r="D91" s="19"/>
      <c r="E91" s="19"/>
      <c r="F91" s="38" t="s">
        <v>189</v>
      </c>
      <c r="G91" s="37"/>
      <c r="H91" s="19" t="s">
        <v>219</v>
      </c>
      <c r="I91" s="19" t="s">
        <v>220</v>
      </c>
      <c r="J91" s="19"/>
      <c r="K91" s="30"/>
    </row>
    <row r="92" spans="2:11" ht="15" customHeight="1">
      <c r="B92" s="39"/>
      <c r="C92" s="19" t="s">
        <v>221</v>
      </c>
      <c r="D92" s="19"/>
      <c r="E92" s="19"/>
      <c r="F92" s="38" t="s">
        <v>189</v>
      </c>
      <c r="G92" s="37"/>
      <c r="H92" s="19" t="s">
        <v>222</v>
      </c>
      <c r="I92" s="19" t="s">
        <v>223</v>
      </c>
      <c r="J92" s="19"/>
      <c r="K92" s="30"/>
    </row>
    <row r="93" spans="2:11" ht="15" customHeight="1">
      <c r="B93" s="39"/>
      <c r="C93" s="19" t="s">
        <v>224</v>
      </c>
      <c r="D93" s="19"/>
      <c r="E93" s="19"/>
      <c r="F93" s="38" t="s">
        <v>189</v>
      </c>
      <c r="G93" s="37"/>
      <c r="H93" s="19" t="s">
        <v>224</v>
      </c>
      <c r="I93" s="19" t="s">
        <v>223</v>
      </c>
      <c r="J93" s="19"/>
      <c r="K93" s="30"/>
    </row>
    <row r="94" spans="2:11" ht="15" customHeight="1">
      <c r="B94" s="39"/>
      <c r="C94" s="19" t="s">
        <v>36</v>
      </c>
      <c r="D94" s="19"/>
      <c r="E94" s="19"/>
      <c r="F94" s="38" t="s">
        <v>189</v>
      </c>
      <c r="G94" s="37"/>
      <c r="H94" s="19" t="s">
        <v>225</v>
      </c>
      <c r="I94" s="19" t="s">
        <v>223</v>
      </c>
      <c r="J94" s="19"/>
      <c r="K94" s="30"/>
    </row>
    <row r="95" spans="2:11" ht="15" customHeight="1">
      <c r="B95" s="39"/>
      <c r="C95" s="19" t="s">
        <v>46</v>
      </c>
      <c r="D95" s="19"/>
      <c r="E95" s="19"/>
      <c r="F95" s="38" t="s">
        <v>189</v>
      </c>
      <c r="G95" s="37"/>
      <c r="H95" s="19" t="s">
        <v>226</v>
      </c>
      <c r="I95" s="19" t="s">
        <v>223</v>
      </c>
      <c r="J95" s="19"/>
      <c r="K95" s="30"/>
    </row>
    <row r="96" spans="2:11" ht="15" customHeight="1">
      <c r="B96" s="42"/>
      <c r="C96" s="43"/>
      <c r="D96" s="43"/>
      <c r="E96" s="43"/>
      <c r="F96" s="43"/>
      <c r="G96" s="43"/>
      <c r="H96" s="43"/>
      <c r="I96" s="43"/>
      <c r="J96" s="43"/>
      <c r="K96" s="44"/>
    </row>
    <row r="97" spans="2:11" ht="18.75" customHeight="1">
      <c r="B97" s="45"/>
      <c r="C97" s="46"/>
      <c r="D97" s="46"/>
      <c r="E97" s="46"/>
      <c r="F97" s="46"/>
      <c r="G97" s="46"/>
      <c r="H97" s="46"/>
      <c r="I97" s="46"/>
      <c r="J97" s="46"/>
      <c r="K97" s="45"/>
    </row>
    <row r="98" spans="2:11" ht="18.75" customHeight="1">
      <c r="B98" s="25"/>
      <c r="C98" s="25"/>
      <c r="D98" s="25"/>
      <c r="E98" s="25"/>
      <c r="F98" s="25"/>
      <c r="G98" s="25"/>
      <c r="H98" s="25"/>
      <c r="I98" s="25"/>
      <c r="J98" s="25"/>
      <c r="K98" s="25"/>
    </row>
    <row r="99" spans="2:11" ht="7.5" customHeight="1">
      <c r="B99" s="26"/>
      <c r="C99" s="27"/>
      <c r="D99" s="27"/>
      <c r="E99" s="27"/>
      <c r="F99" s="27"/>
      <c r="G99" s="27"/>
      <c r="H99" s="27"/>
      <c r="I99" s="27"/>
      <c r="J99" s="27"/>
      <c r="K99" s="28"/>
    </row>
    <row r="100" spans="2:11" ht="45" customHeight="1">
      <c r="B100" s="29"/>
      <c r="C100" s="228" t="s">
        <v>227</v>
      </c>
      <c r="D100" s="228"/>
      <c r="E100" s="228"/>
      <c r="F100" s="228"/>
      <c r="G100" s="228"/>
      <c r="H100" s="228"/>
      <c r="I100" s="228"/>
      <c r="J100" s="228"/>
      <c r="K100" s="30"/>
    </row>
    <row r="101" spans="2:11" ht="17.25" customHeight="1">
      <c r="B101" s="29"/>
      <c r="C101" s="31" t="s">
        <v>183</v>
      </c>
      <c r="D101" s="31"/>
      <c r="E101" s="31"/>
      <c r="F101" s="31" t="s">
        <v>184</v>
      </c>
      <c r="G101" s="32"/>
      <c r="H101" s="31" t="s">
        <v>93</v>
      </c>
      <c r="I101" s="31" t="s">
        <v>55</v>
      </c>
      <c r="J101" s="31" t="s">
        <v>185</v>
      </c>
      <c r="K101" s="30"/>
    </row>
    <row r="102" spans="2:11" ht="17.25" customHeight="1">
      <c r="B102" s="29"/>
      <c r="C102" s="33" t="s">
        <v>186</v>
      </c>
      <c r="D102" s="33"/>
      <c r="E102" s="33"/>
      <c r="F102" s="34" t="s">
        <v>187</v>
      </c>
      <c r="G102" s="35"/>
      <c r="H102" s="33"/>
      <c r="I102" s="33"/>
      <c r="J102" s="33" t="s">
        <v>188</v>
      </c>
      <c r="K102" s="30"/>
    </row>
    <row r="103" spans="2:11" ht="5.25" customHeight="1">
      <c r="B103" s="29"/>
      <c r="C103" s="31"/>
      <c r="D103" s="31"/>
      <c r="E103" s="31"/>
      <c r="F103" s="31"/>
      <c r="G103" s="47"/>
      <c r="H103" s="31"/>
      <c r="I103" s="31"/>
      <c r="J103" s="31"/>
      <c r="K103" s="30"/>
    </row>
    <row r="104" spans="2:11" ht="15" customHeight="1">
      <c r="B104" s="29"/>
      <c r="C104" s="19" t="s">
        <v>51</v>
      </c>
      <c r="D104" s="36"/>
      <c r="E104" s="36"/>
      <c r="F104" s="38" t="s">
        <v>189</v>
      </c>
      <c r="G104" s="47"/>
      <c r="H104" s="19" t="s">
        <v>228</v>
      </c>
      <c r="I104" s="19" t="s">
        <v>191</v>
      </c>
      <c r="J104" s="19">
        <v>20</v>
      </c>
      <c r="K104" s="30"/>
    </row>
    <row r="105" spans="2:11" ht="15" customHeight="1">
      <c r="B105" s="29"/>
      <c r="C105" s="19" t="s">
        <v>192</v>
      </c>
      <c r="D105" s="19"/>
      <c r="E105" s="19"/>
      <c r="F105" s="38" t="s">
        <v>189</v>
      </c>
      <c r="G105" s="19"/>
      <c r="H105" s="19" t="s">
        <v>228</v>
      </c>
      <c r="I105" s="19" t="s">
        <v>191</v>
      </c>
      <c r="J105" s="19">
        <v>120</v>
      </c>
      <c r="K105" s="30"/>
    </row>
    <row r="106" spans="2:11" ht="15" customHeight="1">
      <c r="B106" s="39"/>
      <c r="C106" s="19" t="s">
        <v>194</v>
      </c>
      <c r="D106" s="19"/>
      <c r="E106" s="19"/>
      <c r="F106" s="38" t="s">
        <v>195</v>
      </c>
      <c r="G106" s="19"/>
      <c r="H106" s="19" t="s">
        <v>228</v>
      </c>
      <c r="I106" s="19" t="s">
        <v>191</v>
      </c>
      <c r="J106" s="19">
        <v>50</v>
      </c>
      <c r="K106" s="30"/>
    </row>
    <row r="107" spans="2:11" ht="15" customHeight="1">
      <c r="B107" s="39"/>
      <c r="C107" s="19" t="s">
        <v>197</v>
      </c>
      <c r="D107" s="19"/>
      <c r="E107" s="19"/>
      <c r="F107" s="38" t="s">
        <v>189</v>
      </c>
      <c r="G107" s="19"/>
      <c r="H107" s="19" t="s">
        <v>228</v>
      </c>
      <c r="I107" s="19" t="s">
        <v>199</v>
      </c>
      <c r="J107" s="19"/>
      <c r="K107" s="30"/>
    </row>
    <row r="108" spans="2:11" ht="15" customHeight="1">
      <c r="B108" s="39"/>
      <c r="C108" s="19" t="s">
        <v>208</v>
      </c>
      <c r="D108" s="19"/>
      <c r="E108" s="19"/>
      <c r="F108" s="38" t="s">
        <v>195</v>
      </c>
      <c r="G108" s="19"/>
      <c r="H108" s="19" t="s">
        <v>228</v>
      </c>
      <c r="I108" s="19" t="s">
        <v>191</v>
      </c>
      <c r="J108" s="19">
        <v>50</v>
      </c>
      <c r="K108" s="30"/>
    </row>
    <row r="109" spans="2:11" ht="15" customHeight="1">
      <c r="B109" s="39"/>
      <c r="C109" s="19" t="s">
        <v>216</v>
      </c>
      <c r="D109" s="19"/>
      <c r="E109" s="19"/>
      <c r="F109" s="38" t="s">
        <v>195</v>
      </c>
      <c r="G109" s="19"/>
      <c r="H109" s="19" t="s">
        <v>228</v>
      </c>
      <c r="I109" s="19" t="s">
        <v>191</v>
      </c>
      <c r="J109" s="19">
        <v>50</v>
      </c>
      <c r="K109" s="30"/>
    </row>
    <row r="110" spans="2:11" ht="15" customHeight="1">
      <c r="B110" s="39"/>
      <c r="C110" s="19" t="s">
        <v>214</v>
      </c>
      <c r="D110" s="19"/>
      <c r="E110" s="19"/>
      <c r="F110" s="38" t="s">
        <v>195</v>
      </c>
      <c r="G110" s="19"/>
      <c r="H110" s="19" t="s">
        <v>228</v>
      </c>
      <c r="I110" s="19" t="s">
        <v>191</v>
      </c>
      <c r="J110" s="19">
        <v>50</v>
      </c>
      <c r="K110" s="30"/>
    </row>
    <row r="111" spans="2:11" ht="15" customHeight="1">
      <c r="B111" s="39"/>
      <c r="C111" s="19" t="s">
        <v>51</v>
      </c>
      <c r="D111" s="19"/>
      <c r="E111" s="19"/>
      <c r="F111" s="38" t="s">
        <v>189</v>
      </c>
      <c r="G111" s="19"/>
      <c r="H111" s="19" t="s">
        <v>229</v>
      </c>
      <c r="I111" s="19" t="s">
        <v>191</v>
      </c>
      <c r="J111" s="19">
        <v>20</v>
      </c>
      <c r="K111" s="30"/>
    </row>
    <row r="112" spans="2:11" ht="15" customHeight="1">
      <c r="B112" s="39"/>
      <c r="C112" s="19" t="s">
        <v>230</v>
      </c>
      <c r="D112" s="19"/>
      <c r="E112" s="19"/>
      <c r="F112" s="38" t="s">
        <v>189</v>
      </c>
      <c r="G112" s="19"/>
      <c r="H112" s="19" t="s">
        <v>231</v>
      </c>
      <c r="I112" s="19" t="s">
        <v>191</v>
      </c>
      <c r="J112" s="19">
        <v>120</v>
      </c>
      <c r="K112" s="30"/>
    </row>
    <row r="113" spans="2:11" ht="15" customHeight="1">
      <c r="B113" s="39"/>
      <c r="C113" s="19" t="s">
        <v>36</v>
      </c>
      <c r="D113" s="19"/>
      <c r="E113" s="19"/>
      <c r="F113" s="38" t="s">
        <v>189</v>
      </c>
      <c r="G113" s="19"/>
      <c r="H113" s="19" t="s">
        <v>232</v>
      </c>
      <c r="I113" s="19" t="s">
        <v>223</v>
      </c>
      <c r="J113" s="19"/>
      <c r="K113" s="30"/>
    </row>
    <row r="114" spans="2:11" ht="15" customHeight="1">
      <c r="B114" s="39"/>
      <c r="C114" s="19" t="s">
        <v>46</v>
      </c>
      <c r="D114" s="19"/>
      <c r="E114" s="19"/>
      <c r="F114" s="38" t="s">
        <v>189</v>
      </c>
      <c r="G114" s="19"/>
      <c r="H114" s="19" t="s">
        <v>233</v>
      </c>
      <c r="I114" s="19" t="s">
        <v>223</v>
      </c>
      <c r="J114" s="19"/>
      <c r="K114" s="30"/>
    </row>
    <row r="115" spans="2:11" ht="15" customHeight="1">
      <c r="B115" s="39"/>
      <c r="C115" s="19" t="s">
        <v>55</v>
      </c>
      <c r="D115" s="19"/>
      <c r="E115" s="19"/>
      <c r="F115" s="38" t="s">
        <v>189</v>
      </c>
      <c r="G115" s="19"/>
      <c r="H115" s="19" t="s">
        <v>234</v>
      </c>
      <c r="I115" s="19" t="s">
        <v>235</v>
      </c>
      <c r="J115" s="19"/>
      <c r="K115" s="30"/>
    </row>
    <row r="116" spans="2:11" ht="15" customHeight="1">
      <c r="B116" s="42"/>
      <c r="C116" s="48"/>
      <c r="D116" s="48"/>
      <c r="E116" s="48"/>
      <c r="F116" s="48"/>
      <c r="G116" s="48"/>
      <c r="H116" s="48"/>
      <c r="I116" s="48"/>
      <c r="J116" s="48"/>
      <c r="K116" s="44"/>
    </row>
    <row r="117" spans="2:11" ht="18.75" customHeight="1">
      <c r="B117" s="49"/>
      <c r="C117" s="15"/>
      <c r="D117" s="15"/>
      <c r="E117" s="15"/>
      <c r="F117" s="50"/>
      <c r="G117" s="15"/>
      <c r="H117" s="15"/>
      <c r="I117" s="15"/>
      <c r="J117" s="15"/>
      <c r="K117" s="49"/>
    </row>
    <row r="118" spans="2:11" ht="18.75" customHeight="1">
      <c r="B118" s="25"/>
      <c r="C118" s="25"/>
      <c r="D118" s="25"/>
      <c r="E118" s="25"/>
      <c r="F118" s="25"/>
      <c r="G118" s="25"/>
      <c r="H118" s="25"/>
      <c r="I118" s="25"/>
      <c r="J118" s="25"/>
      <c r="K118" s="25"/>
    </row>
    <row r="119" spans="2:11" ht="7.5" customHeight="1">
      <c r="B119" s="51"/>
      <c r="C119" s="52"/>
      <c r="D119" s="52"/>
      <c r="E119" s="52"/>
      <c r="F119" s="52"/>
      <c r="G119" s="52"/>
      <c r="H119" s="52"/>
      <c r="I119" s="52"/>
      <c r="J119" s="52"/>
      <c r="K119" s="53"/>
    </row>
    <row r="120" spans="2:11" ht="45" customHeight="1">
      <c r="B120" s="54"/>
      <c r="C120" s="223" t="s">
        <v>236</v>
      </c>
      <c r="D120" s="223"/>
      <c r="E120" s="223"/>
      <c r="F120" s="223"/>
      <c r="G120" s="223"/>
      <c r="H120" s="223"/>
      <c r="I120" s="223"/>
      <c r="J120" s="223"/>
      <c r="K120" s="55"/>
    </row>
    <row r="121" spans="2:11" ht="17.25" customHeight="1">
      <c r="B121" s="56"/>
      <c r="C121" s="31" t="s">
        <v>183</v>
      </c>
      <c r="D121" s="31"/>
      <c r="E121" s="31"/>
      <c r="F121" s="31" t="s">
        <v>184</v>
      </c>
      <c r="G121" s="32"/>
      <c r="H121" s="31" t="s">
        <v>93</v>
      </c>
      <c r="I121" s="31" t="s">
        <v>55</v>
      </c>
      <c r="J121" s="31" t="s">
        <v>185</v>
      </c>
      <c r="K121" s="57"/>
    </row>
    <row r="122" spans="2:11" ht="17.25" customHeight="1">
      <c r="B122" s="56"/>
      <c r="C122" s="33" t="s">
        <v>186</v>
      </c>
      <c r="D122" s="33"/>
      <c r="E122" s="33"/>
      <c r="F122" s="34" t="s">
        <v>187</v>
      </c>
      <c r="G122" s="35"/>
      <c r="H122" s="33"/>
      <c r="I122" s="33"/>
      <c r="J122" s="33" t="s">
        <v>188</v>
      </c>
      <c r="K122" s="57"/>
    </row>
    <row r="123" spans="2:11" ht="5.25" customHeight="1">
      <c r="B123" s="58"/>
      <c r="C123" s="36"/>
      <c r="D123" s="36"/>
      <c r="E123" s="36"/>
      <c r="F123" s="36"/>
      <c r="G123" s="19"/>
      <c r="H123" s="36"/>
      <c r="I123" s="36"/>
      <c r="J123" s="36"/>
      <c r="K123" s="59"/>
    </row>
    <row r="124" spans="2:11" ht="15" customHeight="1">
      <c r="B124" s="58"/>
      <c r="C124" s="19" t="s">
        <v>192</v>
      </c>
      <c r="D124" s="36"/>
      <c r="E124" s="36"/>
      <c r="F124" s="38" t="s">
        <v>189</v>
      </c>
      <c r="G124" s="19"/>
      <c r="H124" s="19" t="s">
        <v>228</v>
      </c>
      <c r="I124" s="19" t="s">
        <v>191</v>
      </c>
      <c r="J124" s="19">
        <v>120</v>
      </c>
      <c r="K124" s="60"/>
    </row>
    <row r="125" spans="2:11" ht="15" customHeight="1">
      <c r="B125" s="58"/>
      <c r="C125" s="19" t="s">
        <v>237</v>
      </c>
      <c r="D125" s="19"/>
      <c r="E125" s="19"/>
      <c r="F125" s="38" t="s">
        <v>189</v>
      </c>
      <c r="G125" s="19"/>
      <c r="H125" s="19" t="s">
        <v>238</v>
      </c>
      <c r="I125" s="19" t="s">
        <v>191</v>
      </c>
      <c r="J125" s="19" t="s">
        <v>239</v>
      </c>
      <c r="K125" s="60"/>
    </row>
    <row r="126" spans="2:11" ht="15" customHeight="1">
      <c r="B126" s="58"/>
      <c r="C126" s="19" t="s">
        <v>138</v>
      </c>
      <c r="D126" s="19"/>
      <c r="E126" s="19"/>
      <c r="F126" s="38" t="s">
        <v>189</v>
      </c>
      <c r="G126" s="19"/>
      <c r="H126" s="19" t="s">
        <v>240</v>
      </c>
      <c r="I126" s="19" t="s">
        <v>191</v>
      </c>
      <c r="J126" s="19" t="s">
        <v>239</v>
      </c>
      <c r="K126" s="60"/>
    </row>
    <row r="127" spans="2:11" ht="15" customHeight="1">
      <c r="B127" s="58"/>
      <c r="C127" s="19" t="s">
        <v>200</v>
      </c>
      <c r="D127" s="19"/>
      <c r="E127" s="19"/>
      <c r="F127" s="38" t="s">
        <v>195</v>
      </c>
      <c r="G127" s="19"/>
      <c r="H127" s="19" t="s">
        <v>201</v>
      </c>
      <c r="I127" s="19" t="s">
        <v>191</v>
      </c>
      <c r="J127" s="19">
        <v>15</v>
      </c>
      <c r="K127" s="60"/>
    </row>
    <row r="128" spans="2:11" ht="15" customHeight="1">
      <c r="B128" s="58"/>
      <c r="C128" s="40" t="s">
        <v>202</v>
      </c>
      <c r="D128" s="40"/>
      <c r="E128" s="40"/>
      <c r="F128" s="41" t="s">
        <v>195</v>
      </c>
      <c r="G128" s="40"/>
      <c r="H128" s="40" t="s">
        <v>203</v>
      </c>
      <c r="I128" s="40" t="s">
        <v>191</v>
      </c>
      <c r="J128" s="40">
        <v>15</v>
      </c>
      <c r="K128" s="60"/>
    </row>
    <row r="129" spans="2:11" ht="15" customHeight="1">
      <c r="B129" s="58"/>
      <c r="C129" s="40" t="s">
        <v>204</v>
      </c>
      <c r="D129" s="40"/>
      <c r="E129" s="40"/>
      <c r="F129" s="41" t="s">
        <v>195</v>
      </c>
      <c r="G129" s="40"/>
      <c r="H129" s="40" t="s">
        <v>205</v>
      </c>
      <c r="I129" s="40" t="s">
        <v>191</v>
      </c>
      <c r="J129" s="40">
        <v>20</v>
      </c>
      <c r="K129" s="60"/>
    </row>
    <row r="130" spans="2:11" ht="15" customHeight="1">
      <c r="B130" s="58"/>
      <c r="C130" s="40" t="s">
        <v>206</v>
      </c>
      <c r="D130" s="40"/>
      <c r="E130" s="40"/>
      <c r="F130" s="41" t="s">
        <v>195</v>
      </c>
      <c r="G130" s="40"/>
      <c r="H130" s="40" t="s">
        <v>207</v>
      </c>
      <c r="I130" s="40" t="s">
        <v>191</v>
      </c>
      <c r="J130" s="40">
        <v>20</v>
      </c>
      <c r="K130" s="60"/>
    </row>
    <row r="131" spans="2:11" ht="15" customHeight="1">
      <c r="B131" s="58"/>
      <c r="C131" s="19" t="s">
        <v>194</v>
      </c>
      <c r="D131" s="19"/>
      <c r="E131" s="19"/>
      <c r="F131" s="38" t="s">
        <v>195</v>
      </c>
      <c r="G131" s="19"/>
      <c r="H131" s="19" t="s">
        <v>228</v>
      </c>
      <c r="I131" s="19" t="s">
        <v>191</v>
      </c>
      <c r="J131" s="19">
        <v>50</v>
      </c>
      <c r="K131" s="60"/>
    </row>
    <row r="132" spans="2:11" ht="15" customHeight="1">
      <c r="B132" s="58"/>
      <c r="C132" s="19" t="s">
        <v>208</v>
      </c>
      <c r="D132" s="19"/>
      <c r="E132" s="19"/>
      <c r="F132" s="38" t="s">
        <v>195</v>
      </c>
      <c r="G132" s="19"/>
      <c r="H132" s="19" t="s">
        <v>228</v>
      </c>
      <c r="I132" s="19" t="s">
        <v>191</v>
      </c>
      <c r="J132" s="19">
        <v>50</v>
      </c>
      <c r="K132" s="60"/>
    </row>
    <row r="133" spans="2:11" ht="15" customHeight="1">
      <c r="B133" s="58"/>
      <c r="C133" s="19" t="s">
        <v>214</v>
      </c>
      <c r="D133" s="19"/>
      <c r="E133" s="19"/>
      <c r="F133" s="38" t="s">
        <v>195</v>
      </c>
      <c r="G133" s="19"/>
      <c r="H133" s="19" t="s">
        <v>228</v>
      </c>
      <c r="I133" s="19" t="s">
        <v>191</v>
      </c>
      <c r="J133" s="19">
        <v>50</v>
      </c>
      <c r="K133" s="60"/>
    </row>
    <row r="134" spans="2:11" ht="15" customHeight="1">
      <c r="B134" s="58"/>
      <c r="C134" s="19" t="s">
        <v>216</v>
      </c>
      <c r="D134" s="19"/>
      <c r="E134" s="19"/>
      <c r="F134" s="38" t="s">
        <v>195</v>
      </c>
      <c r="G134" s="19"/>
      <c r="H134" s="19" t="s">
        <v>228</v>
      </c>
      <c r="I134" s="19" t="s">
        <v>191</v>
      </c>
      <c r="J134" s="19">
        <v>50</v>
      </c>
      <c r="K134" s="60"/>
    </row>
    <row r="135" spans="2:11" ht="15" customHeight="1">
      <c r="B135" s="58"/>
      <c r="C135" s="19" t="s">
        <v>98</v>
      </c>
      <c r="D135" s="19"/>
      <c r="E135" s="19"/>
      <c r="F135" s="38" t="s">
        <v>195</v>
      </c>
      <c r="G135" s="19"/>
      <c r="H135" s="19" t="s">
        <v>241</v>
      </c>
      <c r="I135" s="19" t="s">
        <v>191</v>
      </c>
      <c r="J135" s="19">
        <v>255</v>
      </c>
      <c r="K135" s="60"/>
    </row>
    <row r="136" spans="2:11" ht="15" customHeight="1">
      <c r="B136" s="58"/>
      <c r="C136" s="19" t="s">
        <v>218</v>
      </c>
      <c r="D136" s="19"/>
      <c r="E136" s="19"/>
      <c r="F136" s="38" t="s">
        <v>189</v>
      </c>
      <c r="G136" s="19"/>
      <c r="H136" s="19" t="s">
        <v>242</v>
      </c>
      <c r="I136" s="19" t="s">
        <v>220</v>
      </c>
      <c r="J136" s="19"/>
      <c r="K136" s="60"/>
    </row>
    <row r="137" spans="2:11" ht="15" customHeight="1">
      <c r="B137" s="58"/>
      <c r="C137" s="19" t="s">
        <v>221</v>
      </c>
      <c r="D137" s="19"/>
      <c r="E137" s="19"/>
      <c r="F137" s="38" t="s">
        <v>189</v>
      </c>
      <c r="G137" s="19"/>
      <c r="H137" s="19" t="s">
        <v>243</v>
      </c>
      <c r="I137" s="19" t="s">
        <v>223</v>
      </c>
      <c r="J137" s="19"/>
      <c r="K137" s="60"/>
    </row>
    <row r="138" spans="2:11" ht="15" customHeight="1">
      <c r="B138" s="58"/>
      <c r="C138" s="19" t="s">
        <v>224</v>
      </c>
      <c r="D138" s="19"/>
      <c r="E138" s="19"/>
      <c r="F138" s="38" t="s">
        <v>189</v>
      </c>
      <c r="G138" s="19"/>
      <c r="H138" s="19" t="s">
        <v>224</v>
      </c>
      <c r="I138" s="19" t="s">
        <v>223</v>
      </c>
      <c r="J138" s="19"/>
      <c r="K138" s="60"/>
    </row>
    <row r="139" spans="2:11" ht="15" customHeight="1">
      <c r="B139" s="58"/>
      <c r="C139" s="19" t="s">
        <v>36</v>
      </c>
      <c r="D139" s="19"/>
      <c r="E139" s="19"/>
      <c r="F139" s="38" t="s">
        <v>189</v>
      </c>
      <c r="G139" s="19"/>
      <c r="H139" s="19" t="s">
        <v>244</v>
      </c>
      <c r="I139" s="19" t="s">
        <v>223</v>
      </c>
      <c r="J139" s="19"/>
      <c r="K139" s="60"/>
    </row>
    <row r="140" spans="2:11" ht="15" customHeight="1">
      <c r="B140" s="58"/>
      <c r="C140" s="19" t="s">
        <v>245</v>
      </c>
      <c r="D140" s="19"/>
      <c r="E140" s="19"/>
      <c r="F140" s="38" t="s">
        <v>189</v>
      </c>
      <c r="G140" s="19"/>
      <c r="H140" s="19" t="s">
        <v>246</v>
      </c>
      <c r="I140" s="19" t="s">
        <v>223</v>
      </c>
      <c r="J140" s="19"/>
      <c r="K140" s="60"/>
    </row>
    <row r="141" spans="2:11" ht="15" customHeight="1">
      <c r="B141" s="61"/>
      <c r="C141" s="62"/>
      <c r="D141" s="62"/>
      <c r="E141" s="62"/>
      <c r="F141" s="62"/>
      <c r="G141" s="62"/>
      <c r="H141" s="62"/>
      <c r="I141" s="62"/>
      <c r="J141" s="62"/>
      <c r="K141" s="63"/>
    </row>
    <row r="142" spans="2:11" ht="18.75" customHeight="1">
      <c r="B142" s="15"/>
      <c r="C142" s="15"/>
      <c r="D142" s="15"/>
      <c r="E142" s="15"/>
      <c r="F142" s="50"/>
      <c r="G142" s="15"/>
      <c r="H142" s="15"/>
      <c r="I142" s="15"/>
      <c r="J142" s="15"/>
      <c r="K142" s="15"/>
    </row>
    <row r="143" spans="2:11" ht="18.75" customHeight="1">
      <c r="B143" s="25"/>
      <c r="C143" s="25"/>
      <c r="D143" s="25"/>
      <c r="E143" s="25"/>
      <c r="F143" s="25"/>
      <c r="G143" s="25"/>
      <c r="H143" s="25"/>
      <c r="I143" s="25"/>
      <c r="J143" s="25"/>
      <c r="K143" s="25"/>
    </row>
    <row r="144" spans="2:11" ht="7.5" customHeight="1">
      <c r="B144" s="26"/>
      <c r="C144" s="27"/>
      <c r="D144" s="27"/>
      <c r="E144" s="27"/>
      <c r="F144" s="27"/>
      <c r="G144" s="27"/>
      <c r="H144" s="27"/>
      <c r="I144" s="27"/>
      <c r="J144" s="27"/>
      <c r="K144" s="28"/>
    </row>
    <row r="145" spans="2:11" ht="45" customHeight="1">
      <c r="B145" s="29"/>
      <c r="C145" s="228" t="s">
        <v>247</v>
      </c>
      <c r="D145" s="228"/>
      <c r="E145" s="228"/>
      <c r="F145" s="228"/>
      <c r="G145" s="228"/>
      <c r="H145" s="228"/>
      <c r="I145" s="228"/>
      <c r="J145" s="228"/>
      <c r="K145" s="30"/>
    </row>
    <row r="146" spans="2:11" ht="17.25" customHeight="1">
      <c r="B146" s="29"/>
      <c r="C146" s="31" t="s">
        <v>183</v>
      </c>
      <c r="D146" s="31"/>
      <c r="E146" s="31"/>
      <c r="F146" s="31" t="s">
        <v>184</v>
      </c>
      <c r="G146" s="32"/>
      <c r="H146" s="31" t="s">
        <v>93</v>
      </c>
      <c r="I146" s="31" t="s">
        <v>55</v>
      </c>
      <c r="J146" s="31" t="s">
        <v>185</v>
      </c>
      <c r="K146" s="30"/>
    </row>
    <row r="147" spans="2:11" ht="17.25" customHeight="1">
      <c r="B147" s="29"/>
      <c r="C147" s="33" t="s">
        <v>186</v>
      </c>
      <c r="D147" s="33"/>
      <c r="E147" s="33"/>
      <c r="F147" s="34" t="s">
        <v>187</v>
      </c>
      <c r="G147" s="35"/>
      <c r="H147" s="33"/>
      <c r="I147" s="33"/>
      <c r="J147" s="33" t="s">
        <v>188</v>
      </c>
      <c r="K147" s="30"/>
    </row>
    <row r="148" spans="2:11" ht="5.25" customHeight="1">
      <c r="B148" s="39"/>
      <c r="C148" s="36"/>
      <c r="D148" s="36"/>
      <c r="E148" s="36"/>
      <c r="F148" s="36"/>
      <c r="G148" s="37"/>
      <c r="H148" s="36"/>
      <c r="I148" s="36"/>
      <c r="J148" s="36"/>
      <c r="K148" s="60"/>
    </row>
    <row r="149" spans="2:11" ht="15" customHeight="1">
      <c r="B149" s="39"/>
      <c r="C149" s="64" t="s">
        <v>192</v>
      </c>
      <c r="D149" s="19"/>
      <c r="E149" s="19"/>
      <c r="F149" s="65" t="s">
        <v>189</v>
      </c>
      <c r="G149" s="19"/>
      <c r="H149" s="64" t="s">
        <v>228</v>
      </c>
      <c r="I149" s="64" t="s">
        <v>191</v>
      </c>
      <c r="J149" s="64">
        <v>120</v>
      </c>
      <c r="K149" s="60"/>
    </row>
    <row r="150" spans="2:11" ht="15" customHeight="1">
      <c r="B150" s="39"/>
      <c r="C150" s="64" t="s">
        <v>237</v>
      </c>
      <c r="D150" s="19"/>
      <c r="E150" s="19"/>
      <c r="F150" s="65" t="s">
        <v>189</v>
      </c>
      <c r="G150" s="19"/>
      <c r="H150" s="64" t="s">
        <v>248</v>
      </c>
      <c r="I150" s="64" t="s">
        <v>191</v>
      </c>
      <c r="J150" s="64" t="s">
        <v>239</v>
      </c>
      <c r="K150" s="60"/>
    </row>
    <row r="151" spans="2:11" ht="15" customHeight="1">
      <c r="B151" s="39"/>
      <c r="C151" s="64" t="s">
        <v>138</v>
      </c>
      <c r="D151" s="19"/>
      <c r="E151" s="19"/>
      <c r="F151" s="65" t="s">
        <v>189</v>
      </c>
      <c r="G151" s="19"/>
      <c r="H151" s="64" t="s">
        <v>249</v>
      </c>
      <c r="I151" s="64" t="s">
        <v>191</v>
      </c>
      <c r="J151" s="64" t="s">
        <v>239</v>
      </c>
      <c r="K151" s="60"/>
    </row>
    <row r="152" spans="2:11" ht="15" customHeight="1">
      <c r="B152" s="39"/>
      <c r="C152" s="64" t="s">
        <v>194</v>
      </c>
      <c r="D152" s="19"/>
      <c r="E152" s="19"/>
      <c r="F152" s="65" t="s">
        <v>195</v>
      </c>
      <c r="G152" s="19"/>
      <c r="H152" s="64" t="s">
        <v>228</v>
      </c>
      <c r="I152" s="64" t="s">
        <v>191</v>
      </c>
      <c r="J152" s="64">
        <v>50</v>
      </c>
      <c r="K152" s="60"/>
    </row>
    <row r="153" spans="2:11" ht="15" customHeight="1">
      <c r="B153" s="39"/>
      <c r="C153" s="64" t="s">
        <v>197</v>
      </c>
      <c r="D153" s="19"/>
      <c r="E153" s="19"/>
      <c r="F153" s="65" t="s">
        <v>189</v>
      </c>
      <c r="G153" s="19"/>
      <c r="H153" s="64" t="s">
        <v>228</v>
      </c>
      <c r="I153" s="64" t="s">
        <v>199</v>
      </c>
      <c r="J153" s="64"/>
      <c r="K153" s="60"/>
    </row>
    <row r="154" spans="2:11" ht="15" customHeight="1">
      <c r="B154" s="39"/>
      <c r="C154" s="64" t="s">
        <v>208</v>
      </c>
      <c r="D154" s="19"/>
      <c r="E154" s="19"/>
      <c r="F154" s="65" t="s">
        <v>195</v>
      </c>
      <c r="G154" s="19"/>
      <c r="H154" s="64" t="s">
        <v>228</v>
      </c>
      <c r="I154" s="64" t="s">
        <v>191</v>
      </c>
      <c r="J154" s="64">
        <v>50</v>
      </c>
      <c r="K154" s="60"/>
    </row>
    <row r="155" spans="2:11" ht="15" customHeight="1">
      <c r="B155" s="39"/>
      <c r="C155" s="64" t="s">
        <v>216</v>
      </c>
      <c r="D155" s="19"/>
      <c r="E155" s="19"/>
      <c r="F155" s="65" t="s">
        <v>195</v>
      </c>
      <c r="G155" s="19"/>
      <c r="H155" s="64" t="s">
        <v>228</v>
      </c>
      <c r="I155" s="64" t="s">
        <v>191</v>
      </c>
      <c r="J155" s="64">
        <v>50</v>
      </c>
      <c r="K155" s="60"/>
    </row>
    <row r="156" spans="2:11" ht="15" customHeight="1">
      <c r="B156" s="39"/>
      <c r="C156" s="64" t="s">
        <v>214</v>
      </c>
      <c r="D156" s="19"/>
      <c r="E156" s="19"/>
      <c r="F156" s="65" t="s">
        <v>195</v>
      </c>
      <c r="G156" s="19"/>
      <c r="H156" s="64" t="s">
        <v>228</v>
      </c>
      <c r="I156" s="64" t="s">
        <v>191</v>
      </c>
      <c r="J156" s="64">
        <v>50</v>
      </c>
      <c r="K156" s="60"/>
    </row>
    <row r="157" spans="2:11" ht="15" customHeight="1">
      <c r="B157" s="39"/>
      <c r="C157" s="64" t="s">
        <v>85</v>
      </c>
      <c r="D157" s="19"/>
      <c r="E157" s="19"/>
      <c r="F157" s="65" t="s">
        <v>189</v>
      </c>
      <c r="G157" s="19"/>
      <c r="H157" s="64" t="s">
        <v>250</v>
      </c>
      <c r="I157" s="64" t="s">
        <v>191</v>
      </c>
      <c r="J157" s="64" t="s">
        <v>251</v>
      </c>
      <c r="K157" s="60"/>
    </row>
    <row r="158" spans="2:11" ht="15" customHeight="1">
      <c r="B158" s="39"/>
      <c r="C158" s="64" t="s">
        <v>252</v>
      </c>
      <c r="D158" s="19"/>
      <c r="E158" s="19"/>
      <c r="F158" s="65" t="s">
        <v>189</v>
      </c>
      <c r="G158" s="19"/>
      <c r="H158" s="64" t="s">
        <v>253</v>
      </c>
      <c r="I158" s="64" t="s">
        <v>223</v>
      </c>
      <c r="J158" s="64"/>
      <c r="K158" s="60"/>
    </row>
    <row r="159" spans="2:11" ht="15" customHeight="1">
      <c r="B159" s="66"/>
      <c r="C159" s="48"/>
      <c r="D159" s="48"/>
      <c r="E159" s="48"/>
      <c r="F159" s="48"/>
      <c r="G159" s="48"/>
      <c r="H159" s="48"/>
      <c r="I159" s="48"/>
      <c r="J159" s="48"/>
      <c r="K159" s="67"/>
    </row>
    <row r="160" spans="2:11" ht="18.75" customHeight="1">
      <c r="B160" s="15"/>
      <c r="C160" s="19"/>
      <c r="D160" s="19"/>
      <c r="E160" s="19"/>
      <c r="F160" s="38"/>
      <c r="G160" s="19"/>
      <c r="H160" s="19"/>
      <c r="I160" s="19"/>
      <c r="J160" s="19"/>
      <c r="K160" s="15"/>
    </row>
    <row r="161" spans="2:11" ht="18.75" customHeight="1">
      <c r="B161" s="25"/>
      <c r="C161" s="25"/>
      <c r="D161" s="25"/>
      <c r="E161" s="25"/>
      <c r="F161" s="25"/>
      <c r="G161" s="25"/>
      <c r="H161" s="25"/>
      <c r="I161" s="25"/>
      <c r="J161" s="25"/>
      <c r="K161" s="25"/>
    </row>
    <row r="162" spans="2:11" ht="7.5" customHeight="1">
      <c r="B162" s="7"/>
      <c r="C162" s="8"/>
      <c r="D162" s="8"/>
      <c r="E162" s="8"/>
      <c r="F162" s="8"/>
      <c r="G162" s="8"/>
      <c r="H162" s="8"/>
      <c r="I162" s="8"/>
      <c r="J162" s="8"/>
      <c r="K162" s="9"/>
    </row>
    <row r="163" spans="2:11" ht="45" customHeight="1">
      <c r="B163" s="10"/>
      <c r="C163" s="223" t="s">
        <v>254</v>
      </c>
      <c r="D163" s="223"/>
      <c r="E163" s="223"/>
      <c r="F163" s="223"/>
      <c r="G163" s="223"/>
      <c r="H163" s="223"/>
      <c r="I163" s="223"/>
      <c r="J163" s="223"/>
      <c r="K163" s="11"/>
    </row>
    <row r="164" spans="2:11" ht="17.25" customHeight="1">
      <c r="B164" s="10"/>
      <c r="C164" s="31" t="s">
        <v>183</v>
      </c>
      <c r="D164" s="31"/>
      <c r="E164" s="31"/>
      <c r="F164" s="31" t="s">
        <v>184</v>
      </c>
      <c r="G164" s="68"/>
      <c r="H164" s="69" t="s">
        <v>93</v>
      </c>
      <c r="I164" s="69" t="s">
        <v>55</v>
      </c>
      <c r="J164" s="31" t="s">
        <v>185</v>
      </c>
      <c r="K164" s="11"/>
    </row>
    <row r="165" spans="2:11" ht="17.25" customHeight="1">
      <c r="B165" s="12"/>
      <c r="C165" s="33" t="s">
        <v>186</v>
      </c>
      <c r="D165" s="33"/>
      <c r="E165" s="33"/>
      <c r="F165" s="34" t="s">
        <v>187</v>
      </c>
      <c r="G165" s="70"/>
      <c r="H165" s="71"/>
      <c r="I165" s="71"/>
      <c r="J165" s="33" t="s">
        <v>188</v>
      </c>
      <c r="K165" s="13"/>
    </row>
    <row r="166" spans="2:11" ht="5.25" customHeight="1">
      <c r="B166" s="39"/>
      <c r="C166" s="36"/>
      <c r="D166" s="36"/>
      <c r="E166" s="36"/>
      <c r="F166" s="36"/>
      <c r="G166" s="37"/>
      <c r="H166" s="36"/>
      <c r="I166" s="36"/>
      <c r="J166" s="36"/>
      <c r="K166" s="60"/>
    </row>
    <row r="167" spans="2:11" ht="15" customHeight="1">
      <c r="B167" s="39"/>
      <c r="C167" s="19" t="s">
        <v>192</v>
      </c>
      <c r="D167" s="19"/>
      <c r="E167" s="19"/>
      <c r="F167" s="38" t="s">
        <v>189</v>
      </c>
      <c r="G167" s="19"/>
      <c r="H167" s="19" t="s">
        <v>228</v>
      </c>
      <c r="I167" s="19" t="s">
        <v>191</v>
      </c>
      <c r="J167" s="19">
        <v>120</v>
      </c>
      <c r="K167" s="60"/>
    </row>
    <row r="168" spans="2:11" ht="15" customHeight="1">
      <c r="B168" s="39"/>
      <c r="C168" s="19" t="s">
        <v>237</v>
      </c>
      <c r="D168" s="19"/>
      <c r="E168" s="19"/>
      <c r="F168" s="38" t="s">
        <v>189</v>
      </c>
      <c r="G168" s="19"/>
      <c r="H168" s="19" t="s">
        <v>238</v>
      </c>
      <c r="I168" s="19" t="s">
        <v>191</v>
      </c>
      <c r="J168" s="19" t="s">
        <v>239</v>
      </c>
      <c r="K168" s="60"/>
    </row>
    <row r="169" spans="2:11" ht="15" customHeight="1">
      <c r="B169" s="39"/>
      <c r="C169" s="19" t="s">
        <v>138</v>
      </c>
      <c r="D169" s="19"/>
      <c r="E169" s="19"/>
      <c r="F169" s="38" t="s">
        <v>189</v>
      </c>
      <c r="G169" s="19"/>
      <c r="H169" s="19" t="s">
        <v>255</v>
      </c>
      <c r="I169" s="19" t="s">
        <v>191</v>
      </c>
      <c r="J169" s="19" t="s">
        <v>239</v>
      </c>
      <c r="K169" s="60"/>
    </row>
    <row r="170" spans="2:11" ht="15" customHeight="1">
      <c r="B170" s="39"/>
      <c r="C170" s="19" t="s">
        <v>194</v>
      </c>
      <c r="D170" s="19"/>
      <c r="E170" s="19"/>
      <c r="F170" s="38" t="s">
        <v>195</v>
      </c>
      <c r="G170" s="19"/>
      <c r="H170" s="19" t="s">
        <v>255</v>
      </c>
      <c r="I170" s="19" t="s">
        <v>191</v>
      </c>
      <c r="J170" s="19">
        <v>50</v>
      </c>
      <c r="K170" s="60"/>
    </row>
    <row r="171" spans="2:11" ht="15" customHeight="1">
      <c r="B171" s="39"/>
      <c r="C171" s="19" t="s">
        <v>197</v>
      </c>
      <c r="D171" s="19"/>
      <c r="E171" s="19"/>
      <c r="F171" s="38" t="s">
        <v>189</v>
      </c>
      <c r="G171" s="19"/>
      <c r="H171" s="19" t="s">
        <v>255</v>
      </c>
      <c r="I171" s="19" t="s">
        <v>199</v>
      </c>
      <c r="J171" s="19"/>
      <c r="K171" s="60"/>
    </row>
    <row r="172" spans="2:11" ht="15" customHeight="1">
      <c r="B172" s="39"/>
      <c r="C172" s="19" t="s">
        <v>208</v>
      </c>
      <c r="D172" s="19"/>
      <c r="E172" s="19"/>
      <c r="F172" s="38" t="s">
        <v>195</v>
      </c>
      <c r="G172" s="19"/>
      <c r="H172" s="19" t="s">
        <v>255</v>
      </c>
      <c r="I172" s="19" t="s">
        <v>191</v>
      </c>
      <c r="J172" s="19">
        <v>50</v>
      </c>
      <c r="K172" s="60"/>
    </row>
    <row r="173" spans="2:11" ht="15" customHeight="1">
      <c r="B173" s="39"/>
      <c r="C173" s="19" t="s">
        <v>216</v>
      </c>
      <c r="D173" s="19"/>
      <c r="E173" s="19"/>
      <c r="F173" s="38" t="s">
        <v>195</v>
      </c>
      <c r="G173" s="19"/>
      <c r="H173" s="19" t="s">
        <v>255</v>
      </c>
      <c r="I173" s="19" t="s">
        <v>191</v>
      </c>
      <c r="J173" s="19">
        <v>50</v>
      </c>
      <c r="K173" s="60"/>
    </row>
    <row r="174" spans="2:11" ht="15" customHeight="1">
      <c r="B174" s="39"/>
      <c r="C174" s="19" t="s">
        <v>214</v>
      </c>
      <c r="D174" s="19"/>
      <c r="E174" s="19"/>
      <c r="F174" s="38" t="s">
        <v>195</v>
      </c>
      <c r="G174" s="19"/>
      <c r="H174" s="19" t="s">
        <v>255</v>
      </c>
      <c r="I174" s="19" t="s">
        <v>191</v>
      </c>
      <c r="J174" s="19">
        <v>50</v>
      </c>
      <c r="K174" s="60"/>
    </row>
    <row r="175" spans="2:11" ht="15" customHeight="1">
      <c r="B175" s="39"/>
      <c r="C175" s="19" t="s">
        <v>92</v>
      </c>
      <c r="D175" s="19"/>
      <c r="E175" s="19"/>
      <c r="F175" s="38" t="s">
        <v>189</v>
      </c>
      <c r="G175" s="19"/>
      <c r="H175" s="19" t="s">
        <v>256</v>
      </c>
      <c r="I175" s="19" t="s">
        <v>257</v>
      </c>
      <c r="J175" s="19"/>
      <c r="K175" s="60"/>
    </row>
    <row r="176" spans="2:11" ht="15" customHeight="1">
      <c r="B176" s="39"/>
      <c r="C176" s="19" t="s">
        <v>55</v>
      </c>
      <c r="D176" s="19"/>
      <c r="E176" s="19"/>
      <c r="F176" s="38" t="s">
        <v>189</v>
      </c>
      <c r="G176" s="19"/>
      <c r="H176" s="19" t="s">
        <v>258</v>
      </c>
      <c r="I176" s="19" t="s">
        <v>259</v>
      </c>
      <c r="J176" s="19">
        <v>1</v>
      </c>
      <c r="K176" s="60"/>
    </row>
    <row r="177" spans="2:11" ht="15" customHeight="1">
      <c r="B177" s="39"/>
      <c r="C177" s="19" t="s">
        <v>51</v>
      </c>
      <c r="D177" s="19"/>
      <c r="E177" s="19"/>
      <c r="F177" s="38" t="s">
        <v>189</v>
      </c>
      <c r="G177" s="19"/>
      <c r="H177" s="19" t="s">
        <v>260</v>
      </c>
      <c r="I177" s="19" t="s">
        <v>191</v>
      </c>
      <c r="J177" s="19">
        <v>20</v>
      </c>
      <c r="K177" s="60"/>
    </row>
    <row r="178" spans="2:11" ht="15" customHeight="1">
      <c r="B178" s="39"/>
      <c r="C178" s="19" t="s">
        <v>93</v>
      </c>
      <c r="D178" s="19"/>
      <c r="E178" s="19"/>
      <c r="F178" s="38" t="s">
        <v>189</v>
      </c>
      <c r="G178" s="19"/>
      <c r="H178" s="19" t="s">
        <v>261</v>
      </c>
      <c r="I178" s="19" t="s">
        <v>191</v>
      </c>
      <c r="J178" s="19">
        <v>255</v>
      </c>
      <c r="K178" s="60"/>
    </row>
    <row r="179" spans="2:11" ht="15" customHeight="1">
      <c r="B179" s="39"/>
      <c r="C179" s="19" t="s">
        <v>94</v>
      </c>
      <c r="D179" s="19"/>
      <c r="E179" s="19"/>
      <c r="F179" s="38" t="s">
        <v>189</v>
      </c>
      <c r="G179" s="19"/>
      <c r="H179" s="19" t="s">
        <v>154</v>
      </c>
      <c r="I179" s="19" t="s">
        <v>191</v>
      </c>
      <c r="J179" s="19">
        <v>10</v>
      </c>
      <c r="K179" s="60"/>
    </row>
    <row r="180" spans="2:11" ht="15" customHeight="1">
      <c r="B180" s="39"/>
      <c r="C180" s="19" t="s">
        <v>95</v>
      </c>
      <c r="D180" s="19"/>
      <c r="E180" s="19"/>
      <c r="F180" s="38" t="s">
        <v>189</v>
      </c>
      <c r="G180" s="19"/>
      <c r="H180" s="19" t="s">
        <v>262</v>
      </c>
      <c r="I180" s="19" t="s">
        <v>223</v>
      </c>
      <c r="J180" s="19"/>
      <c r="K180" s="60"/>
    </row>
    <row r="181" spans="2:11" ht="15" customHeight="1">
      <c r="B181" s="39"/>
      <c r="C181" s="19" t="s">
        <v>263</v>
      </c>
      <c r="D181" s="19"/>
      <c r="E181" s="19"/>
      <c r="F181" s="38" t="s">
        <v>189</v>
      </c>
      <c r="G181" s="19"/>
      <c r="H181" s="19" t="s">
        <v>264</v>
      </c>
      <c r="I181" s="19" t="s">
        <v>223</v>
      </c>
      <c r="J181" s="19"/>
      <c r="K181" s="60"/>
    </row>
    <row r="182" spans="2:11" ht="15" customHeight="1">
      <c r="B182" s="39"/>
      <c r="C182" s="19" t="s">
        <v>252</v>
      </c>
      <c r="D182" s="19"/>
      <c r="E182" s="19"/>
      <c r="F182" s="38" t="s">
        <v>189</v>
      </c>
      <c r="G182" s="19"/>
      <c r="H182" s="19" t="s">
        <v>265</v>
      </c>
      <c r="I182" s="19" t="s">
        <v>223</v>
      </c>
      <c r="J182" s="19"/>
      <c r="K182" s="60"/>
    </row>
    <row r="183" spans="2:11" ht="15" customHeight="1">
      <c r="B183" s="39"/>
      <c r="C183" s="19" t="s">
        <v>97</v>
      </c>
      <c r="D183" s="19"/>
      <c r="E183" s="19"/>
      <c r="F183" s="38" t="s">
        <v>195</v>
      </c>
      <c r="G183" s="19"/>
      <c r="H183" s="19" t="s">
        <v>266</v>
      </c>
      <c r="I183" s="19" t="s">
        <v>191</v>
      </c>
      <c r="J183" s="19">
        <v>50</v>
      </c>
      <c r="K183" s="60"/>
    </row>
    <row r="184" spans="2:11" ht="15" customHeight="1">
      <c r="B184" s="39"/>
      <c r="C184" s="19" t="s">
        <v>267</v>
      </c>
      <c r="D184" s="19"/>
      <c r="E184" s="19"/>
      <c r="F184" s="38" t="s">
        <v>195</v>
      </c>
      <c r="G184" s="19"/>
      <c r="H184" s="19" t="s">
        <v>268</v>
      </c>
      <c r="I184" s="19" t="s">
        <v>269</v>
      </c>
      <c r="J184" s="19"/>
      <c r="K184" s="60"/>
    </row>
    <row r="185" spans="2:11" ht="15" customHeight="1">
      <c r="B185" s="39"/>
      <c r="C185" s="19" t="s">
        <v>270</v>
      </c>
      <c r="D185" s="19"/>
      <c r="E185" s="19"/>
      <c r="F185" s="38" t="s">
        <v>195</v>
      </c>
      <c r="G185" s="19"/>
      <c r="H185" s="19" t="s">
        <v>271</v>
      </c>
      <c r="I185" s="19" t="s">
        <v>269</v>
      </c>
      <c r="J185" s="19"/>
      <c r="K185" s="60"/>
    </row>
    <row r="186" spans="2:11" ht="15" customHeight="1">
      <c r="B186" s="39"/>
      <c r="C186" s="19" t="s">
        <v>272</v>
      </c>
      <c r="D186" s="19"/>
      <c r="E186" s="19"/>
      <c r="F186" s="38" t="s">
        <v>195</v>
      </c>
      <c r="G186" s="19"/>
      <c r="H186" s="19" t="s">
        <v>273</v>
      </c>
      <c r="I186" s="19" t="s">
        <v>269</v>
      </c>
      <c r="J186" s="19"/>
      <c r="K186" s="60"/>
    </row>
    <row r="187" spans="2:11" ht="15" customHeight="1">
      <c r="B187" s="39"/>
      <c r="C187" s="72" t="s">
        <v>274</v>
      </c>
      <c r="D187" s="19"/>
      <c r="E187" s="19"/>
      <c r="F187" s="38" t="s">
        <v>195</v>
      </c>
      <c r="G187" s="19"/>
      <c r="H187" s="19" t="s">
        <v>275</v>
      </c>
      <c r="I187" s="19" t="s">
        <v>276</v>
      </c>
      <c r="J187" s="73" t="s">
        <v>277</v>
      </c>
      <c r="K187" s="60"/>
    </row>
    <row r="188" spans="2:11" ht="15" customHeight="1">
      <c r="B188" s="39"/>
      <c r="C188" s="24" t="s">
        <v>40</v>
      </c>
      <c r="D188" s="19"/>
      <c r="E188" s="19"/>
      <c r="F188" s="38" t="s">
        <v>189</v>
      </c>
      <c r="G188" s="19"/>
      <c r="H188" s="15" t="s">
        <v>278</v>
      </c>
      <c r="I188" s="19" t="s">
        <v>279</v>
      </c>
      <c r="J188" s="19"/>
      <c r="K188" s="60"/>
    </row>
    <row r="189" spans="2:11" ht="15" customHeight="1">
      <c r="B189" s="39"/>
      <c r="C189" s="24" t="s">
        <v>280</v>
      </c>
      <c r="D189" s="19"/>
      <c r="E189" s="19"/>
      <c r="F189" s="38" t="s">
        <v>189</v>
      </c>
      <c r="G189" s="19"/>
      <c r="H189" s="19" t="s">
        <v>281</v>
      </c>
      <c r="I189" s="19" t="s">
        <v>223</v>
      </c>
      <c r="J189" s="19"/>
      <c r="K189" s="60"/>
    </row>
    <row r="190" spans="2:11" ht="15" customHeight="1">
      <c r="B190" s="39"/>
      <c r="C190" s="24" t="s">
        <v>282</v>
      </c>
      <c r="D190" s="19"/>
      <c r="E190" s="19"/>
      <c r="F190" s="38" t="s">
        <v>189</v>
      </c>
      <c r="G190" s="19"/>
      <c r="H190" s="19" t="s">
        <v>283</v>
      </c>
      <c r="I190" s="19" t="s">
        <v>223</v>
      </c>
      <c r="J190" s="19"/>
      <c r="K190" s="60"/>
    </row>
    <row r="191" spans="2:11" ht="15" customHeight="1">
      <c r="B191" s="39"/>
      <c r="C191" s="24" t="s">
        <v>284</v>
      </c>
      <c r="D191" s="19"/>
      <c r="E191" s="19"/>
      <c r="F191" s="38" t="s">
        <v>195</v>
      </c>
      <c r="G191" s="19"/>
      <c r="H191" s="19" t="s">
        <v>285</v>
      </c>
      <c r="I191" s="19" t="s">
        <v>223</v>
      </c>
      <c r="J191" s="19"/>
      <c r="K191" s="60"/>
    </row>
    <row r="192" spans="2:11" ht="15" customHeight="1">
      <c r="B192" s="66"/>
      <c r="C192" s="74"/>
      <c r="D192" s="48"/>
      <c r="E192" s="48"/>
      <c r="F192" s="48"/>
      <c r="G192" s="48"/>
      <c r="H192" s="48"/>
      <c r="I192" s="48"/>
      <c r="J192" s="48"/>
      <c r="K192" s="67"/>
    </row>
    <row r="193" spans="2:11" ht="18.75" customHeight="1">
      <c r="B193" s="15"/>
      <c r="C193" s="19"/>
      <c r="D193" s="19"/>
      <c r="E193" s="19"/>
      <c r="F193" s="38"/>
      <c r="G193" s="19"/>
      <c r="H193" s="19"/>
      <c r="I193" s="19"/>
      <c r="J193" s="19"/>
      <c r="K193" s="15"/>
    </row>
    <row r="194" spans="2:11" ht="18.75" customHeight="1">
      <c r="B194" s="15"/>
      <c r="C194" s="19"/>
      <c r="D194" s="19"/>
      <c r="E194" s="19"/>
      <c r="F194" s="38"/>
      <c r="G194" s="19"/>
      <c r="H194" s="19"/>
      <c r="I194" s="19"/>
      <c r="J194" s="19"/>
      <c r="K194" s="15"/>
    </row>
    <row r="195" spans="2:11" ht="18.75" customHeight="1">
      <c r="B195" s="25"/>
      <c r="C195" s="25"/>
      <c r="D195" s="25"/>
      <c r="E195" s="25"/>
      <c r="F195" s="25"/>
      <c r="G195" s="25"/>
      <c r="H195" s="25"/>
      <c r="I195" s="25"/>
      <c r="J195" s="25"/>
      <c r="K195" s="25"/>
    </row>
    <row r="196" spans="2:11" ht="13.5">
      <c r="B196" s="7"/>
      <c r="C196" s="8"/>
      <c r="D196" s="8"/>
      <c r="E196" s="8"/>
      <c r="F196" s="8"/>
      <c r="G196" s="8"/>
      <c r="H196" s="8"/>
      <c r="I196" s="8"/>
      <c r="J196" s="8"/>
      <c r="K196" s="9"/>
    </row>
    <row r="197" spans="2:11" ht="21">
      <c r="B197" s="10"/>
      <c r="C197" s="223" t="s">
        <v>286</v>
      </c>
      <c r="D197" s="223"/>
      <c r="E197" s="223"/>
      <c r="F197" s="223"/>
      <c r="G197" s="223"/>
      <c r="H197" s="223"/>
      <c r="I197" s="223"/>
      <c r="J197" s="223"/>
      <c r="K197" s="11"/>
    </row>
    <row r="198" spans="2:11" ht="25.5" customHeight="1">
      <c r="B198" s="10"/>
      <c r="C198" s="75" t="s">
        <v>287</v>
      </c>
      <c r="D198" s="75"/>
      <c r="E198" s="75"/>
      <c r="F198" s="75" t="s">
        <v>288</v>
      </c>
      <c r="G198" s="76"/>
      <c r="H198" s="229" t="s">
        <v>289</v>
      </c>
      <c r="I198" s="229"/>
      <c r="J198" s="229"/>
      <c r="K198" s="11"/>
    </row>
    <row r="199" spans="2:11" ht="5.25" customHeight="1">
      <c r="B199" s="39"/>
      <c r="C199" s="36"/>
      <c r="D199" s="36"/>
      <c r="E199" s="36"/>
      <c r="F199" s="36"/>
      <c r="G199" s="19"/>
      <c r="H199" s="36"/>
      <c r="I199" s="36"/>
      <c r="J199" s="36"/>
      <c r="K199" s="60"/>
    </row>
    <row r="200" spans="2:11" ht="15" customHeight="1">
      <c r="B200" s="39"/>
      <c r="C200" s="19" t="s">
        <v>279</v>
      </c>
      <c r="D200" s="19"/>
      <c r="E200" s="19"/>
      <c r="F200" s="38" t="s">
        <v>41</v>
      </c>
      <c r="G200" s="19"/>
      <c r="H200" s="225" t="s">
        <v>290</v>
      </c>
      <c r="I200" s="225"/>
      <c r="J200" s="225"/>
      <c r="K200" s="60"/>
    </row>
    <row r="201" spans="2:11" ht="15" customHeight="1">
      <c r="B201" s="39"/>
      <c r="C201" s="45"/>
      <c r="D201" s="19"/>
      <c r="E201" s="19"/>
      <c r="F201" s="38" t="s">
        <v>42</v>
      </c>
      <c r="G201" s="19"/>
      <c r="H201" s="225" t="s">
        <v>291</v>
      </c>
      <c r="I201" s="225"/>
      <c r="J201" s="225"/>
      <c r="K201" s="60"/>
    </row>
    <row r="202" spans="2:11" ht="15" customHeight="1">
      <c r="B202" s="39"/>
      <c r="C202" s="45"/>
      <c r="D202" s="19"/>
      <c r="E202" s="19"/>
      <c r="F202" s="38" t="s">
        <v>45</v>
      </c>
      <c r="G202" s="19"/>
      <c r="H202" s="225" t="s">
        <v>292</v>
      </c>
      <c r="I202" s="225"/>
      <c r="J202" s="225"/>
      <c r="K202" s="60"/>
    </row>
    <row r="203" spans="2:11" ht="15" customHeight="1">
      <c r="B203" s="39"/>
      <c r="C203" s="19"/>
      <c r="D203" s="19"/>
      <c r="E203" s="19"/>
      <c r="F203" s="38" t="s">
        <v>43</v>
      </c>
      <c r="G203" s="19"/>
      <c r="H203" s="225" t="s">
        <v>293</v>
      </c>
      <c r="I203" s="225"/>
      <c r="J203" s="225"/>
      <c r="K203" s="60"/>
    </row>
    <row r="204" spans="2:11" ht="15" customHeight="1">
      <c r="B204" s="39"/>
      <c r="C204" s="19"/>
      <c r="D204" s="19"/>
      <c r="E204" s="19"/>
      <c r="F204" s="38" t="s">
        <v>44</v>
      </c>
      <c r="G204" s="19"/>
      <c r="H204" s="225" t="s">
        <v>294</v>
      </c>
      <c r="I204" s="225"/>
      <c r="J204" s="225"/>
      <c r="K204" s="60"/>
    </row>
    <row r="205" spans="2:11" ht="15" customHeight="1">
      <c r="B205" s="39"/>
      <c r="C205" s="19"/>
      <c r="D205" s="19"/>
      <c r="E205" s="19"/>
      <c r="F205" s="38"/>
      <c r="G205" s="19"/>
      <c r="H205" s="19"/>
      <c r="I205" s="19"/>
      <c r="J205" s="19"/>
      <c r="K205" s="60"/>
    </row>
    <row r="206" spans="2:11" ht="15" customHeight="1">
      <c r="B206" s="39"/>
      <c r="C206" s="19" t="s">
        <v>235</v>
      </c>
      <c r="D206" s="19"/>
      <c r="E206" s="19"/>
      <c r="F206" s="38" t="s">
        <v>74</v>
      </c>
      <c r="G206" s="19"/>
      <c r="H206" s="225" t="s">
        <v>295</v>
      </c>
      <c r="I206" s="225"/>
      <c r="J206" s="225"/>
      <c r="K206" s="60"/>
    </row>
    <row r="207" spans="2:11" ht="15" customHeight="1">
      <c r="B207" s="39"/>
      <c r="C207" s="45"/>
      <c r="D207" s="19"/>
      <c r="E207" s="19"/>
      <c r="F207" s="38" t="s">
        <v>132</v>
      </c>
      <c r="G207" s="19"/>
      <c r="H207" s="225" t="s">
        <v>133</v>
      </c>
      <c r="I207" s="225"/>
      <c r="J207" s="225"/>
      <c r="K207" s="60"/>
    </row>
    <row r="208" spans="2:11" ht="15" customHeight="1">
      <c r="B208" s="39"/>
      <c r="C208" s="19"/>
      <c r="D208" s="19"/>
      <c r="E208" s="19"/>
      <c r="F208" s="38" t="s">
        <v>130</v>
      </c>
      <c r="G208" s="19"/>
      <c r="H208" s="225" t="s">
        <v>296</v>
      </c>
      <c r="I208" s="225"/>
      <c r="J208" s="225"/>
      <c r="K208" s="60"/>
    </row>
    <row r="209" spans="2:11" ht="15" customHeight="1">
      <c r="B209" s="77"/>
      <c r="C209" s="45"/>
      <c r="D209" s="45"/>
      <c r="E209" s="45"/>
      <c r="F209" s="38" t="s">
        <v>134</v>
      </c>
      <c r="G209" s="24"/>
      <c r="H209" s="224" t="s">
        <v>135</v>
      </c>
      <c r="I209" s="224"/>
      <c r="J209" s="224"/>
      <c r="K209" s="78"/>
    </row>
    <row r="210" spans="2:11" ht="15" customHeight="1">
      <c r="B210" s="77"/>
      <c r="C210" s="45"/>
      <c r="D210" s="45"/>
      <c r="E210" s="45"/>
      <c r="F210" s="38" t="s">
        <v>136</v>
      </c>
      <c r="G210" s="24"/>
      <c r="H210" s="224" t="s">
        <v>297</v>
      </c>
      <c r="I210" s="224"/>
      <c r="J210" s="224"/>
      <c r="K210" s="78"/>
    </row>
    <row r="211" spans="2:11" ht="15" customHeight="1">
      <c r="B211" s="77"/>
      <c r="C211" s="45"/>
      <c r="D211" s="45"/>
      <c r="E211" s="45"/>
      <c r="F211" s="79"/>
      <c r="G211" s="24"/>
      <c r="H211" s="80"/>
      <c r="I211" s="80"/>
      <c r="J211" s="80"/>
      <c r="K211" s="78"/>
    </row>
    <row r="212" spans="2:11" ht="15" customHeight="1">
      <c r="B212" s="77"/>
      <c r="C212" s="19" t="s">
        <v>259</v>
      </c>
      <c r="D212" s="45"/>
      <c r="E212" s="45"/>
      <c r="F212" s="38">
        <v>1</v>
      </c>
      <c r="G212" s="24"/>
      <c r="H212" s="224" t="s">
        <v>298</v>
      </c>
      <c r="I212" s="224"/>
      <c r="J212" s="224"/>
      <c r="K212" s="78"/>
    </row>
    <row r="213" spans="2:11" ht="15" customHeight="1">
      <c r="B213" s="77"/>
      <c r="C213" s="45"/>
      <c r="D213" s="45"/>
      <c r="E213" s="45"/>
      <c r="F213" s="38">
        <v>2</v>
      </c>
      <c r="G213" s="24"/>
      <c r="H213" s="224" t="s">
        <v>299</v>
      </c>
      <c r="I213" s="224"/>
      <c r="J213" s="224"/>
      <c r="K213" s="78"/>
    </row>
    <row r="214" spans="2:11" ht="15" customHeight="1">
      <c r="B214" s="77"/>
      <c r="C214" s="45"/>
      <c r="D214" s="45"/>
      <c r="E214" s="45"/>
      <c r="F214" s="38">
        <v>3</v>
      </c>
      <c r="G214" s="24"/>
      <c r="H214" s="224" t="s">
        <v>300</v>
      </c>
      <c r="I214" s="224"/>
      <c r="J214" s="224"/>
      <c r="K214" s="78"/>
    </row>
    <row r="215" spans="2:11" ht="15" customHeight="1">
      <c r="B215" s="77"/>
      <c r="C215" s="45"/>
      <c r="D215" s="45"/>
      <c r="E215" s="45"/>
      <c r="F215" s="38">
        <v>4</v>
      </c>
      <c r="G215" s="24"/>
      <c r="H215" s="224" t="s">
        <v>301</v>
      </c>
      <c r="I215" s="224"/>
      <c r="J215" s="224"/>
      <c r="K215" s="78"/>
    </row>
    <row r="216" spans="2:11" ht="12.75" customHeight="1">
      <c r="B216" s="81"/>
      <c r="C216" s="82"/>
      <c r="D216" s="82"/>
      <c r="E216" s="82"/>
      <c r="F216" s="82"/>
      <c r="G216" s="82"/>
      <c r="H216" s="82"/>
      <c r="I216" s="82"/>
      <c r="J216" s="82"/>
      <c r="K216" s="83"/>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2017-02-23T19:24:04Z</dcterms:created>
  <dcterms:modified xsi:type="dcterms:W3CDTF">2017-04-03T13:28:29Z</dcterms:modified>
  <cp:category/>
  <cp:version/>
  <cp:contentType/>
  <cp:contentStatus/>
</cp:coreProperties>
</file>