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acovní\Výběrová řízení\Medicinální plyny 2026\Tech. specifikace 2026\Tech. specifkace 2026_01\Tech.spec 2026 bez cen\"/>
    </mc:Choice>
  </mc:AlternateContent>
  <xr:revisionPtr revIDLastSave="0" documentId="13_ncr:1_{8885F72C-FD48-4A5A-B332-0AF1797F4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81029" iterateDelta="1E-4"/>
</workbook>
</file>

<file path=xl/calcChain.xml><?xml version="1.0" encoding="utf-8"?>
<calcChain xmlns="http://schemas.openxmlformats.org/spreadsheetml/2006/main">
  <c r="G54" i="1" l="1"/>
  <c r="F54" i="1"/>
  <c r="G16" i="1"/>
  <c r="F16" i="1"/>
  <c r="G15" i="1"/>
  <c r="F15" i="1"/>
  <c r="G28" i="1" l="1"/>
  <c r="F28" i="1"/>
  <c r="G13" i="1"/>
  <c r="F13" i="1"/>
  <c r="G12" i="1"/>
  <c r="F12" i="1"/>
  <c r="G52" i="1"/>
  <c r="F52" i="1"/>
  <c r="G51" i="1"/>
  <c r="F51" i="1"/>
  <c r="G50" i="1"/>
  <c r="F50" i="1"/>
  <c r="G30" i="1"/>
  <c r="F30" i="1"/>
  <c r="G29" i="1"/>
  <c r="F29" i="1"/>
  <c r="F18" i="1"/>
  <c r="G18" i="1"/>
  <c r="F17" i="1"/>
  <c r="G17" i="1"/>
  <c r="F19" i="1"/>
  <c r="G19" i="1"/>
  <c r="G9" i="1" l="1"/>
  <c r="G8" i="1"/>
  <c r="G7" i="1"/>
  <c r="G6" i="1"/>
  <c r="F7" i="1"/>
  <c r="G43" i="1"/>
  <c r="G44" i="1"/>
  <c r="F43" i="1"/>
  <c r="F44" i="1"/>
  <c r="G42" i="1"/>
  <c r="F42" i="1"/>
  <c r="G41" i="1"/>
  <c r="F41" i="1"/>
  <c r="G38" i="1"/>
  <c r="G39" i="1"/>
  <c r="F38" i="1"/>
  <c r="F39" i="1"/>
  <c r="G37" i="1"/>
  <c r="F37" i="1"/>
  <c r="G36" i="1"/>
  <c r="F36" i="1"/>
  <c r="G33" i="1"/>
  <c r="G34" i="1"/>
  <c r="F33" i="1"/>
  <c r="F34" i="1"/>
  <c r="G32" i="1"/>
  <c r="F32" i="1"/>
  <c r="G31" i="1"/>
  <c r="F31" i="1"/>
  <c r="G11" i="1"/>
  <c r="F11" i="1"/>
  <c r="G10" i="1"/>
  <c r="F10" i="1"/>
  <c r="F9" i="1"/>
  <c r="F8" i="1"/>
  <c r="F6" i="1"/>
</calcChain>
</file>

<file path=xl/sharedStrings.xml><?xml version="1.0" encoding="utf-8"?>
<sst xmlns="http://schemas.openxmlformats.org/spreadsheetml/2006/main" count="98" uniqueCount="76">
  <si>
    <t>Produkt</t>
  </si>
  <si>
    <t>Typ lahve              (ltr/MPa, kg)</t>
  </si>
  <si>
    <t>Předpokládaná         roční spotřeba            (ks, litry)</t>
  </si>
  <si>
    <t>Cena za  1 jednotku bez DPH</t>
  </si>
  <si>
    <t>Cena za  1 jednotku s DPH</t>
  </si>
  <si>
    <t>Cena  celkem bez DPH</t>
  </si>
  <si>
    <t>Cena celkem s DPH</t>
  </si>
  <si>
    <t>Medicinální plyny:</t>
  </si>
  <si>
    <r>
      <rPr>
        <sz val="8"/>
        <rFont val="Times New Roman"/>
        <family val="1"/>
      </rPr>
      <t>Kyslík medicinální</t>
    </r>
  </si>
  <si>
    <t>10/15 MPa</t>
  </si>
  <si>
    <t>Kyslík medicinální - LIV</t>
  </si>
  <si>
    <r>
      <rPr>
        <sz val="8"/>
        <rFont val="Times New Roman"/>
        <family val="1"/>
      </rPr>
      <t>2/20 MPa</t>
    </r>
  </si>
  <si>
    <t>Kyslík Medicinální - LIV</t>
  </si>
  <si>
    <r>
      <rPr>
        <sz val="8"/>
        <rFont val="Times New Roman"/>
        <family val="1"/>
      </rPr>
      <t>10/20 MPa</t>
    </r>
  </si>
  <si>
    <t>10/7,5 kg</t>
  </si>
  <si>
    <t>Oxid dusný-medicinální</t>
  </si>
  <si>
    <r>
      <rPr>
        <sz val="8"/>
        <rFont val="Times New Roman"/>
        <family val="1"/>
      </rPr>
      <t>40/30 kg</t>
    </r>
  </si>
  <si>
    <t>Oxid uhličitý -medicinální</t>
  </si>
  <si>
    <t>Kapalný kyslík medicinální</t>
  </si>
  <si>
    <r>
      <rPr>
        <sz val="8"/>
        <rFont val="Times New Roman"/>
        <family val="1"/>
      </rPr>
      <t>litr</t>
    </r>
  </si>
  <si>
    <t>Technické plyny:</t>
  </si>
  <si>
    <r>
      <rPr>
        <sz val="8"/>
        <rFont val="Times New Roman"/>
        <family val="1"/>
      </rPr>
      <t>Acetylén</t>
    </r>
  </si>
  <si>
    <r>
      <rPr>
        <sz val="8"/>
        <rFont val="Times New Roman"/>
        <family val="1"/>
      </rPr>
      <t>40/8 kg</t>
    </r>
  </si>
  <si>
    <r>
      <rPr>
        <sz val="8"/>
        <rFont val="Times New Roman"/>
        <family val="1"/>
      </rPr>
      <t>Technický kyslík</t>
    </r>
  </si>
  <si>
    <r>
      <rPr>
        <sz val="8"/>
        <rFont val="Times New Roman"/>
        <family val="1"/>
      </rPr>
      <t>40/ 15 MPa</t>
    </r>
  </si>
  <si>
    <r>
      <rPr>
        <b/>
        <sz val="8"/>
        <rFont val="Times New Roman"/>
        <family val="1"/>
      </rPr>
      <t>Pozn. :</t>
    </r>
  </si>
  <si>
    <t>LIV - odlehčená láhev s integrovaným redukčním ventilem</t>
  </si>
  <si>
    <t>Druh služby</t>
  </si>
  <si>
    <t>Jednotka</t>
  </si>
  <si>
    <t xml:space="preserve">Předpokládaná    roční spotřeba           </t>
  </si>
  <si>
    <t>Cena za  I jednotku bez DPH</t>
  </si>
  <si>
    <t>Cena za  I jednotku s DPH</t>
  </si>
  <si>
    <t>ADR</t>
  </si>
  <si>
    <t>za lahev</t>
  </si>
  <si>
    <t>Mýtné</t>
  </si>
  <si>
    <t>Dopravní náklady</t>
  </si>
  <si>
    <t>závoz</t>
  </si>
  <si>
    <t>1-90 dnů /den/láhev)</t>
  </si>
  <si>
    <t>91-150 dnů (den/láhev)</t>
  </si>
  <si>
    <t>151-366 dnů (den/láhev)</t>
  </si>
  <si>
    <t>366 a více (den/láhev)</t>
  </si>
  <si>
    <t>(počet lahví *365)</t>
  </si>
  <si>
    <t>Atest</t>
  </si>
  <si>
    <t>litr</t>
  </si>
  <si>
    <t>Upozornění:</t>
  </si>
  <si>
    <r>
      <t xml:space="preserve">Název zdravotnického zařízení : </t>
    </r>
    <r>
      <rPr>
        <b/>
        <sz val="12"/>
        <rFont val="Arial"/>
        <family val="2"/>
        <charset val="238"/>
      </rPr>
      <t>ON Jičín - nemocnice Jičín</t>
    </r>
  </si>
  <si>
    <t>ANO                           (za 12 měsíců)</t>
  </si>
  <si>
    <t>Poznámky:</t>
  </si>
  <si>
    <t>Cena celkem bez DPH*</t>
  </si>
  <si>
    <t>Cena celkem s DPH**</t>
  </si>
  <si>
    <t>Zajištění servisu středotlakého zásobníku včetně odpařovací technologie ve vlastnioctví zadavatele</t>
  </si>
  <si>
    <t xml:space="preserve">Ve sloupcích "Cena za 1 jednotku" uchazeče uvede měsíční náklady za servis zásobníku a ve sloupcích "Cena celkem" uchazeče uvede roční  náklady za servis zásobníku. </t>
  </si>
  <si>
    <t>Zadavatel upozorňuje na skutečnost, že výše v tabulkách nejsou nastaveny žádné vzorce programu Excel. V případě potřeby si může uchazeč vzorce nastavit sám. Zadavatel dále upozorňuje, že za správnost veškerých početních operací a za správné nastavení výše DPH u jednotlivých položek zodpovídá uchazeč.</t>
  </si>
  <si>
    <t>* uchazeč zde uvede součet všech nabídkových cen uvedených výše v tabulkách ve sloupci s názvem "Cena celkem bez DPH".</t>
  </si>
  <si>
    <t>** uchazeč zde uvede součet všech nabídkových cen uvedených výše v tabulkách ve sloupci s názvem "Cena celkem s DPH".</t>
  </si>
  <si>
    <t>Celková nabídková cena odhadu roční spotřeby medicinálních a technických plynů včetně ročního pronájmu lahví a včetně poplatků spojených s dopravou lahví a kapalného kyslíku a dalších nákladů uvedených výše v tabulkách</t>
  </si>
  <si>
    <t>Pronájem medicinální plyny *</t>
  </si>
  <si>
    <t>Pronájem medicinální plyny - LIV *</t>
  </si>
  <si>
    <t>Pronájem technické plyny *</t>
  </si>
  <si>
    <t>* jednotkové sazby nájemného těchto položek v Kč bez DPH uchazeč uvede rovněž i do rámcové kupní smlouvy a budou v Přílohách č.       2_3a    a     2_3b      shodné.</t>
  </si>
  <si>
    <t>Pronájem lahví včetně poplatků spojených s jejich dodávkou</t>
  </si>
  <si>
    <t>Náklady spojené s dodávkou kapalného kyslíku</t>
  </si>
  <si>
    <t>Technické specifikace zboží - Příloha č. 2</t>
  </si>
  <si>
    <t>Kalibrační plyn  0,3% CO + 0,3% Metan v Syntetickém vzduchu</t>
  </si>
  <si>
    <t>50/15 Mpa</t>
  </si>
  <si>
    <t xml:space="preserve">Kalibrační plyn   10% Oxid uhličitý  10% vodík  Zbytek Dusík </t>
  </si>
  <si>
    <t>Dusík N5.0</t>
  </si>
  <si>
    <t>50/20 Mpa</t>
  </si>
  <si>
    <t>38                      (počet závozů za rok)</t>
  </si>
  <si>
    <t>15 (počet závozů za rok)</t>
  </si>
  <si>
    <t>99616               (spotřeba kapalného kyslíku)</t>
  </si>
  <si>
    <t>15                      (počet závozů za rok)</t>
  </si>
  <si>
    <t>ENTONOX 5L</t>
  </si>
  <si>
    <t>5 litrů</t>
  </si>
  <si>
    <t>437                     (součet dodaných lahví)</t>
  </si>
  <si>
    <t>50/20 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</si>
</sst>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u/>
      <sz val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sz val="8"/>
      <name val="Times New Roman"/>
      <family val="1"/>
      <charset val="238"/>
    </font>
    <font>
      <sz val="8"/>
      <name val="Times New Roman"/>
      <family val="1"/>
    </font>
    <font>
      <sz val="8"/>
      <name val="Times New Roman"/>
      <family val="2"/>
    </font>
    <font>
      <b/>
      <sz val="8"/>
      <name val="Times New Roman"/>
      <family val="1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5B4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vertical="top"/>
    </xf>
    <xf numFmtId="3" fontId="5" fillId="0" borderId="4" xfId="0" applyNumberFormat="1" applyFont="1" applyBorder="1" applyAlignment="1">
      <alignment horizontal="center"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top"/>
    </xf>
    <xf numFmtId="0" fontId="5" fillId="0" borderId="11" xfId="0" applyFont="1" applyBorder="1" applyAlignment="1">
      <alignment vertical="top"/>
    </xf>
    <xf numFmtId="4" fontId="5" fillId="0" borderId="12" xfId="0" applyNumberFormat="1" applyFont="1" applyBorder="1" applyAlignment="1">
      <alignment horizontal="center" vertical="top"/>
    </xf>
    <xf numFmtId="4" fontId="5" fillId="0" borderId="10" xfId="0" applyNumberFormat="1" applyFont="1" applyBorder="1" applyAlignment="1">
      <alignment horizontal="center" vertical="top"/>
    </xf>
    <xf numFmtId="3" fontId="5" fillId="0" borderId="10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vertical="top"/>
    </xf>
    <xf numFmtId="4" fontId="5" fillId="0" borderId="13" xfId="0" applyNumberFormat="1" applyFont="1" applyBorder="1" applyAlignment="1">
      <alignment horizontal="center" vertical="top"/>
    </xf>
    <xf numFmtId="3" fontId="5" fillId="0" borderId="13" xfId="0" applyNumberFormat="1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4" fontId="5" fillId="0" borderId="8" xfId="0" applyNumberFormat="1" applyFont="1" applyBorder="1" applyAlignment="1">
      <alignment horizontal="center" vertical="top"/>
    </xf>
    <xf numFmtId="3" fontId="5" fillId="0" borderId="9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4" fontId="5" fillId="0" borderId="11" xfId="0" applyNumberFormat="1" applyFont="1" applyBorder="1" applyAlignment="1">
      <alignment horizontal="center" vertical="top"/>
    </xf>
    <xf numFmtId="3" fontId="5" fillId="0" borderId="12" xfId="0" applyNumberFormat="1" applyFont="1" applyBorder="1" applyAlignment="1">
      <alignment horizontal="center" vertical="top"/>
    </xf>
    <xf numFmtId="4" fontId="5" fillId="0" borderId="14" xfId="0" applyNumberFormat="1" applyFont="1" applyBorder="1" applyAlignment="1">
      <alignment horizontal="center" vertical="top"/>
    </xf>
    <xf numFmtId="3" fontId="5" fillId="0" borderId="15" xfId="0" applyNumberFormat="1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3" fontId="5" fillId="0" borderId="0" xfId="0" applyNumberFormat="1" applyFont="1" applyAlignment="1">
      <alignment horizontal="center" vertical="top"/>
    </xf>
    <xf numFmtId="0" fontId="12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2" fillId="0" borderId="0" xfId="0" applyFont="1" applyAlignment="1">
      <alignment vertical="top"/>
    </xf>
    <xf numFmtId="0" fontId="5" fillId="2" borderId="4" xfId="0" applyFont="1" applyFill="1" applyBorder="1" applyAlignment="1">
      <alignment horizontal="center" vertical="top" wrapText="1"/>
    </xf>
    <xf numFmtId="3" fontId="5" fillId="2" borderId="7" xfId="0" applyNumberFormat="1" applyFont="1" applyFill="1" applyBorder="1" applyAlignment="1">
      <alignment horizontal="center" vertical="top"/>
    </xf>
    <xf numFmtId="3" fontId="5" fillId="2" borderId="10" xfId="0" applyNumberFormat="1" applyFont="1" applyFill="1" applyBorder="1" applyAlignment="1">
      <alignment horizontal="center" vertical="top"/>
    </xf>
    <xf numFmtId="3" fontId="5" fillId="2" borderId="13" xfId="0" applyNumberFormat="1" applyFont="1" applyFill="1" applyBorder="1" applyAlignment="1">
      <alignment horizontal="left" vertical="top"/>
    </xf>
    <xf numFmtId="3" fontId="5" fillId="2" borderId="13" xfId="0" applyNumberFormat="1" applyFont="1" applyFill="1" applyBorder="1" applyAlignment="1">
      <alignment horizontal="center" vertical="top"/>
    </xf>
    <xf numFmtId="0" fontId="5" fillId="0" borderId="13" xfId="0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0" fillId="0" borderId="0" xfId="0"/>
    <xf numFmtId="0" fontId="9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6" fontId="18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6" fillId="0" borderId="13" xfId="0" applyFont="1" applyBorder="1" applyAlignment="1">
      <alignment horizontal="left" vertical="top" wrapText="1"/>
    </xf>
    <xf numFmtId="0" fontId="10" fillId="0" borderId="16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workbookViewId="0">
      <selection activeCell="P17" sqref="P17"/>
    </sheetView>
  </sheetViews>
  <sheetFormatPr defaultRowHeight="15" x14ac:dyDescent="0.25"/>
  <cols>
    <col min="1" max="1" width="15.42578125" style="14" customWidth="1"/>
    <col min="2" max="2" width="21" style="14" customWidth="1"/>
    <col min="3" max="3" width="15.5703125" style="15" customWidth="1"/>
    <col min="4" max="4" width="9.140625" style="16" customWidth="1"/>
    <col min="5" max="5" width="9.42578125" style="16" customWidth="1"/>
    <col min="6" max="6" width="9.28515625" style="16" customWidth="1"/>
    <col min="7" max="7" width="9" style="16" customWidth="1"/>
  </cols>
  <sheetData>
    <row r="1" spans="1:7" ht="18" x14ac:dyDescent="0.25">
      <c r="A1" s="74" t="s">
        <v>62</v>
      </c>
      <c r="B1" s="75"/>
      <c r="C1" s="75"/>
      <c r="D1" s="75"/>
      <c r="E1" s="75"/>
      <c r="F1" s="75"/>
      <c r="G1" s="76"/>
    </row>
    <row r="2" spans="1:7" ht="30" customHeight="1" x14ac:dyDescent="0.25">
      <c r="A2" s="77" t="s">
        <v>45</v>
      </c>
      <c r="B2" s="78"/>
      <c r="C2" s="78"/>
      <c r="D2" s="78"/>
      <c r="E2" s="78"/>
      <c r="F2" s="78"/>
      <c r="G2" s="78"/>
    </row>
    <row r="3" spans="1:7" x14ac:dyDescent="0.25">
      <c r="A3" s="79" t="s">
        <v>0</v>
      </c>
      <c r="B3" s="79" t="s">
        <v>1</v>
      </c>
      <c r="C3" s="80" t="s">
        <v>2</v>
      </c>
      <c r="D3" s="81" t="s">
        <v>3</v>
      </c>
      <c r="E3" s="81" t="s">
        <v>4</v>
      </c>
      <c r="F3" s="81" t="s">
        <v>5</v>
      </c>
      <c r="G3" s="81" t="s">
        <v>6</v>
      </c>
    </row>
    <row r="4" spans="1:7" ht="25.5" customHeight="1" x14ac:dyDescent="0.25">
      <c r="A4" s="79"/>
      <c r="B4" s="79"/>
      <c r="C4" s="80"/>
      <c r="D4" s="81"/>
      <c r="E4" s="81"/>
      <c r="F4" s="81"/>
      <c r="G4" s="81"/>
    </row>
    <row r="5" spans="1:7" ht="28.5" x14ac:dyDescent="0.25">
      <c r="A5" s="47" t="s">
        <v>7</v>
      </c>
      <c r="B5" s="1"/>
      <c r="C5" s="2"/>
      <c r="D5" s="3"/>
      <c r="E5" s="3"/>
      <c r="F5" s="3"/>
      <c r="G5" s="3"/>
    </row>
    <row r="6" spans="1:7" x14ac:dyDescent="0.25">
      <c r="A6" s="4" t="s">
        <v>8</v>
      </c>
      <c r="B6" s="82" t="s">
        <v>75</v>
      </c>
      <c r="C6" s="83">
        <v>23</v>
      </c>
      <c r="D6" s="84"/>
      <c r="E6" s="7"/>
      <c r="F6" s="7">
        <f>D6*C6</f>
        <v>0</v>
      </c>
      <c r="G6" s="7">
        <f>E6*C6</f>
        <v>0</v>
      </c>
    </row>
    <row r="7" spans="1:7" x14ac:dyDescent="0.25">
      <c r="A7" s="4" t="s">
        <v>8</v>
      </c>
      <c r="B7" s="8" t="s">
        <v>9</v>
      </c>
      <c r="C7" s="6">
        <v>1</v>
      </c>
      <c r="D7" s="7"/>
      <c r="E7" s="7"/>
      <c r="F7" s="7">
        <f>D7*C7</f>
        <v>0</v>
      </c>
      <c r="G7" s="7">
        <f>E7*C7</f>
        <v>0</v>
      </c>
    </row>
    <row r="8" spans="1:7" ht="22.5" x14ac:dyDescent="0.25">
      <c r="A8" s="9" t="s">
        <v>10</v>
      </c>
      <c r="B8" s="5" t="s">
        <v>11</v>
      </c>
      <c r="C8" s="6">
        <v>350</v>
      </c>
      <c r="D8" s="7"/>
      <c r="E8" s="7"/>
      <c r="F8" s="7">
        <f>D8*C8</f>
        <v>0</v>
      </c>
      <c r="G8" s="7">
        <f>E8*C8</f>
        <v>0</v>
      </c>
    </row>
    <row r="9" spans="1:7" ht="22.5" x14ac:dyDescent="0.25">
      <c r="A9" s="9" t="s">
        <v>12</v>
      </c>
      <c r="B9" s="5" t="s">
        <v>13</v>
      </c>
      <c r="C9" s="6">
        <v>13</v>
      </c>
      <c r="D9" s="7"/>
      <c r="E9" s="7"/>
      <c r="F9" s="7">
        <f>D9*C9</f>
        <v>0</v>
      </c>
      <c r="G9" s="7">
        <f>E9*C9</f>
        <v>0</v>
      </c>
    </row>
    <row r="10" spans="1:7" ht="22.5" x14ac:dyDescent="0.25">
      <c r="A10" s="9" t="s">
        <v>15</v>
      </c>
      <c r="B10" s="5" t="s">
        <v>16</v>
      </c>
      <c r="C10" s="6">
        <v>10</v>
      </c>
      <c r="D10" s="7"/>
      <c r="E10" s="7"/>
      <c r="F10" s="7">
        <f>D10*C10</f>
        <v>0</v>
      </c>
      <c r="G10" s="7">
        <f>E10*C10</f>
        <v>0</v>
      </c>
    </row>
    <row r="11" spans="1:7" ht="22.5" x14ac:dyDescent="0.25">
      <c r="A11" s="9" t="s">
        <v>17</v>
      </c>
      <c r="B11" s="8" t="s">
        <v>14</v>
      </c>
      <c r="C11" s="6">
        <v>27</v>
      </c>
      <c r="D11" s="7"/>
      <c r="E11" s="7"/>
      <c r="F11" s="7">
        <f t="shared" ref="F11:F12" si="0">D11*C11</f>
        <v>0</v>
      </c>
      <c r="G11" s="7">
        <f t="shared" ref="G11:G12" si="1">E11*C11</f>
        <v>0</v>
      </c>
    </row>
    <row r="12" spans="1:7" x14ac:dyDescent="0.25">
      <c r="A12" s="9" t="s">
        <v>72</v>
      </c>
      <c r="B12" s="5" t="s">
        <v>73</v>
      </c>
      <c r="C12" s="7">
        <v>4</v>
      </c>
      <c r="D12" s="10"/>
      <c r="E12" s="10"/>
      <c r="F12" s="7">
        <f t="shared" si="0"/>
        <v>0</v>
      </c>
      <c r="G12" s="7">
        <f t="shared" si="1"/>
        <v>0</v>
      </c>
    </row>
    <row r="13" spans="1:7" ht="22.5" x14ac:dyDescent="0.25">
      <c r="A13" s="9" t="s">
        <v>18</v>
      </c>
      <c r="B13" s="5" t="s">
        <v>19</v>
      </c>
      <c r="C13" s="7">
        <v>99616</v>
      </c>
      <c r="D13" s="10"/>
      <c r="E13" s="10"/>
      <c r="F13" s="7">
        <f t="shared" ref="F13" si="2">D13*C13</f>
        <v>0</v>
      </c>
      <c r="G13" s="7">
        <f t="shared" ref="G13" si="3">E13*C13</f>
        <v>0</v>
      </c>
    </row>
    <row r="14" spans="1:7" ht="28.5" x14ac:dyDescent="0.25">
      <c r="A14" s="48" t="s">
        <v>20</v>
      </c>
      <c r="B14" s="11"/>
      <c r="C14" s="11"/>
      <c r="D14" s="11"/>
      <c r="E14" s="11"/>
      <c r="F14" s="11"/>
      <c r="G14" s="11"/>
    </row>
    <row r="15" spans="1:7" x14ac:dyDescent="0.25">
      <c r="A15" s="4" t="s">
        <v>21</v>
      </c>
      <c r="B15" s="5" t="s">
        <v>22</v>
      </c>
      <c r="C15" s="5">
        <v>1</v>
      </c>
      <c r="D15" s="7"/>
      <c r="E15" s="7"/>
      <c r="F15" s="7">
        <f>D15*C15</f>
        <v>0</v>
      </c>
      <c r="G15" s="7">
        <f>E15*C15</f>
        <v>0</v>
      </c>
    </row>
    <row r="16" spans="1:7" x14ac:dyDescent="0.25">
      <c r="A16" s="12" t="s">
        <v>23</v>
      </c>
      <c r="B16" s="5" t="s">
        <v>24</v>
      </c>
      <c r="C16" s="5">
        <v>1</v>
      </c>
      <c r="D16" s="7"/>
      <c r="E16" s="7"/>
      <c r="F16" s="7">
        <f>D16*C16</f>
        <v>0</v>
      </c>
      <c r="G16" s="7">
        <f>E16*C16</f>
        <v>0</v>
      </c>
    </row>
    <row r="17" spans="1:7" ht="45" x14ac:dyDescent="0.25">
      <c r="A17" s="12" t="s">
        <v>63</v>
      </c>
      <c r="B17" s="5" t="s">
        <v>9</v>
      </c>
      <c r="C17" s="5">
        <v>2</v>
      </c>
      <c r="D17" s="7"/>
      <c r="E17" s="7"/>
      <c r="F17" s="7">
        <f>D17*C17</f>
        <v>0</v>
      </c>
      <c r="G17" s="7">
        <f>C17*E17</f>
        <v>0</v>
      </c>
    </row>
    <row r="18" spans="1:7" ht="45" x14ac:dyDescent="0.25">
      <c r="A18" s="12" t="s">
        <v>65</v>
      </c>
      <c r="B18" s="5" t="s">
        <v>64</v>
      </c>
      <c r="C18" s="5">
        <v>2</v>
      </c>
      <c r="D18" s="7"/>
      <c r="E18" s="7"/>
      <c r="F18" s="7">
        <f>D18*C18</f>
        <v>0</v>
      </c>
      <c r="G18" s="7">
        <f>C18*E18</f>
        <v>0</v>
      </c>
    </row>
    <row r="19" spans="1:7" x14ac:dyDescent="0.25">
      <c r="A19" s="12" t="s">
        <v>66</v>
      </c>
      <c r="B19" s="5" t="s">
        <v>67</v>
      </c>
      <c r="C19" s="5">
        <v>3</v>
      </c>
      <c r="D19" s="7"/>
      <c r="E19" s="7"/>
      <c r="F19" s="7">
        <f>C19*D19</f>
        <v>0</v>
      </c>
      <c r="G19" s="7">
        <f>C19*E19</f>
        <v>0</v>
      </c>
    </row>
    <row r="20" spans="1:7" x14ac:dyDescent="0.25">
      <c r="A20" s="1"/>
      <c r="B20" s="11"/>
      <c r="C20" s="11"/>
      <c r="D20" s="11"/>
      <c r="E20" s="11"/>
      <c r="F20" s="11"/>
      <c r="G20" s="11"/>
    </row>
    <row r="21" spans="1:7" x14ac:dyDescent="0.25">
      <c r="A21" s="13" t="s">
        <v>25</v>
      </c>
    </row>
    <row r="22" spans="1:7" x14ac:dyDescent="0.25">
      <c r="A22" s="13" t="s">
        <v>26</v>
      </c>
    </row>
    <row r="24" spans="1:7" x14ac:dyDescent="0.25">
      <c r="A24" s="71"/>
      <c r="B24" s="71"/>
      <c r="C24" s="71"/>
      <c r="D24" s="71"/>
      <c r="E24"/>
      <c r="F24"/>
      <c r="G24"/>
    </row>
    <row r="25" spans="1:7" x14ac:dyDescent="0.25">
      <c r="A25" s="72" t="s">
        <v>27</v>
      </c>
      <c r="B25" s="72" t="s">
        <v>28</v>
      </c>
      <c r="C25" s="73" t="s">
        <v>29</v>
      </c>
      <c r="D25" s="59" t="s">
        <v>30</v>
      </c>
      <c r="E25" s="59" t="s">
        <v>31</v>
      </c>
      <c r="F25" s="59" t="s">
        <v>5</v>
      </c>
      <c r="G25" s="59" t="s">
        <v>6</v>
      </c>
    </row>
    <row r="26" spans="1:7" x14ac:dyDescent="0.25">
      <c r="A26" s="72"/>
      <c r="B26" s="72"/>
      <c r="C26" s="73"/>
      <c r="D26" s="59"/>
      <c r="E26" s="59"/>
      <c r="F26" s="59"/>
      <c r="G26" s="59"/>
    </row>
    <row r="27" spans="1:7" x14ac:dyDescent="0.25">
      <c r="A27" s="49" t="s">
        <v>60</v>
      </c>
      <c r="B27" s="17"/>
      <c r="C27" s="18"/>
      <c r="D27" s="19"/>
      <c r="E27" s="19"/>
      <c r="F27" s="19"/>
      <c r="G27" s="19"/>
    </row>
    <row r="28" spans="1:7" ht="33.75" x14ac:dyDescent="0.25">
      <c r="A28" s="20" t="s">
        <v>32</v>
      </c>
      <c r="B28" s="20" t="s">
        <v>33</v>
      </c>
      <c r="C28" s="44" t="s">
        <v>74</v>
      </c>
      <c r="D28" s="21"/>
      <c r="E28" s="21"/>
      <c r="F28" s="21">
        <f>D28*437</f>
        <v>0</v>
      </c>
      <c r="G28" s="21">
        <f>E28*437</f>
        <v>0</v>
      </c>
    </row>
    <row r="29" spans="1:7" x14ac:dyDescent="0.25">
      <c r="A29" s="20" t="s">
        <v>34</v>
      </c>
      <c r="B29" s="20" t="s">
        <v>33</v>
      </c>
      <c r="C29" s="44">
        <v>437</v>
      </c>
      <c r="D29" s="21"/>
      <c r="E29" s="21"/>
      <c r="F29" s="21">
        <f>D29*C29</f>
        <v>0</v>
      </c>
      <c r="G29" s="21">
        <f>E29*C29</f>
        <v>0</v>
      </c>
    </row>
    <row r="30" spans="1:7" ht="22.5" x14ac:dyDescent="0.25">
      <c r="A30" s="20" t="s">
        <v>35</v>
      </c>
      <c r="B30" s="20" t="s">
        <v>36</v>
      </c>
      <c r="C30" s="50" t="s">
        <v>68</v>
      </c>
      <c r="D30" s="21"/>
      <c r="E30" s="21"/>
      <c r="F30" s="21">
        <f>D30*38</f>
        <v>0</v>
      </c>
      <c r="G30" s="21">
        <f>E30*38</f>
        <v>0</v>
      </c>
    </row>
    <row r="31" spans="1:7" x14ac:dyDescent="0.25">
      <c r="A31" s="60" t="s">
        <v>56</v>
      </c>
      <c r="B31" s="22" t="s">
        <v>37</v>
      </c>
      <c r="C31" s="51">
        <v>15350</v>
      </c>
      <c r="D31" s="23"/>
      <c r="E31" s="24"/>
      <c r="F31" s="25">
        <f>D31*C31</f>
        <v>0</v>
      </c>
      <c r="G31" s="25">
        <f>E31*C31</f>
        <v>0</v>
      </c>
    </row>
    <row r="32" spans="1:7" x14ac:dyDescent="0.25">
      <c r="A32" s="61"/>
      <c r="B32" s="26" t="s">
        <v>38</v>
      </c>
      <c r="C32" s="52">
        <v>4120</v>
      </c>
      <c r="D32" s="27"/>
      <c r="E32" s="28"/>
      <c r="F32" s="29">
        <f>D32*C32</f>
        <v>0</v>
      </c>
      <c r="G32" s="29">
        <f>E32*C32</f>
        <v>0</v>
      </c>
    </row>
    <row r="33" spans="1:7" x14ac:dyDescent="0.25">
      <c r="A33" s="61"/>
      <c r="B33" s="26" t="s">
        <v>39</v>
      </c>
      <c r="C33" s="52">
        <v>1610</v>
      </c>
      <c r="D33" s="27"/>
      <c r="E33" s="28"/>
      <c r="F33" s="29">
        <f t="shared" ref="F33:F34" si="4">D33*C33</f>
        <v>0</v>
      </c>
      <c r="G33" s="29">
        <f t="shared" ref="G33:G34" si="5">E33*C33</f>
        <v>0</v>
      </c>
    </row>
    <row r="34" spans="1:7" x14ac:dyDescent="0.25">
      <c r="A34" s="61"/>
      <c r="B34" s="26" t="s">
        <v>40</v>
      </c>
      <c r="C34" s="52">
        <v>550</v>
      </c>
      <c r="D34" s="27"/>
      <c r="E34" s="28"/>
      <c r="F34" s="29">
        <f t="shared" si="4"/>
        <v>0</v>
      </c>
      <c r="G34" s="29">
        <f t="shared" si="5"/>
        <v>0</v>
      </c>
    </row>
    <row r="35" spans="1:7" x14ac:dyDescent="0.25">
      <c r="A35" s="68"/>
      <c r="B35" s="30"/>
      <c r="C35" s="53" t="s">
        <v>41</v>
      </c>
      <c r="D35" s="31"/>
      <c r="E35" s="31"/>
      <c r="F35" s="32"/>
      <c r="G35" s="32"/>
    </row>
    <row r="36" spans="1:7" x14ac:dyDescent="0.25">
      <c r="A36" s="60" t="s">
        <v>57</v>
      </c>
      <c r="B36" s="33" t="s">
        <v>37</v>
      </c>
      <c r="C36" s="51">
        <v>21120</v>
      </c>
      <c r="D36" s="34"/>
      <c r="E36" s="24"/>
      <c r="F36" s="25">
        <f>D36*C36</f>
        <v>0</v>
      </c>
      <c r="G36" s="35">
        <f>E36*C36</f>
        <v>0</v>
      </c>
    </row>
    <row r="37" spans="1:7" x14ac:dyDescent="0.25">
      <c r="A37" s="61"/>
      <c r="B37" s="36" t="s">
        <v>38</v>
      </c>
      <c r="C37" s="52">
        <v>2820</v>
      </c>
      <c r="D37" s="37"/>
      <c r="E37" s="28"/>
      <c r="F37" s="29">
        <f>D37*C37</f>
        <v>0</v>
      </c>
      <c r="G37" s="38">
        <f>E37*C37</f>
        <v>0</v>
      </c>
    </row>
    <row r="38" spans="1:7" x14ac:dyDescent="0.25">
      <c r="A38" s="61"/>
      <c r="B38" s="36" t="s">
        <v>39</v>
      </c>
      <c r="C38" s="52">
        <v>910</v>
      </c>
      <c r="D38" s="37"/>
      <c r="E38" s="28"/>
      <c r="F38" s="29">
        <f t="shared" ref="F38:F39" si="6">D38*C38</f>
        <v>0</v>
      </c>
      <c r="G38" s="38">
        <f t="shared" ref="G38:G39" si="7">E38*C38</f>
        <v>0</v>
      </c>
    </row>
    <row r="39" spans="1:7" x14ac:dyDescent="0.25">
      <c r="A39" s="61"/>
      <c r="B39" s="36" t="s">
        <v>40</v>
      </c>
      <c r="C39" s="52">
        <v>155</v>
      </c>
      <c r="D39" s="37"/>
      <c r="E39" s="28"/>
      <c r="F39" s="29">
        <f t="shared" si="6"/>
        <v>0</v>
      </c>
      <c r="G39" s="38">
        <f t="shared" si="7"/>
        <v>0</v>
      </c>
    </row>
    <row r="40" spans="1:7" x14ac:dyDescent="0.25">
      <c r="A40" s="55"/>
      <c r="B40" s="30"/>
      <c r="C40" s="54" t="s">
        <v>41</v>
      </c>
      <c r="D40" s="39"/>
      <c r="E40" s="31"/>
      <c r="F40" s="32"/>
      <c r="G40" s="40"/>
    </row>
    <row r="41" spans="1:7" x14ac:dyDescent="0.25">
      <c r="A41" s="60" t="s">
        <v>58</v>
      </c>
      <c r="B41" s="33" t="s">
        <v>37</v>
      </c>
      <c r="C41" s="51">
        <v>730</v>
      </c>
      <c r="D41" s="24"/>
      <c r="E41" s="24"/>
      <c r="F41" s="25">
        <f>D41*C41</f>
        <v>0</v>
      </c>
      <c r="G41" s="25">
        <f>E41*C41</f>
        <v>0</v>
      </c>
    </row>
    <row r="42" spans="1:7" x14ac:dyDescent="0.25">
      <c r="A42" s="61"/>
      <c r="B42" s="36" t="s">
        <v>38</v>
      </c>
      <c r="C42" s="52">
        <v>730</v>
      </c>
      <c r="D42" s="28"/>
      <c r="E42" s="28"/>
      <c r="F42" s="29">
        <f>D42*C42</f>
        <v>0</v>
      </c>
      <c r="G42" s="29">
        <f>E42*C42</f>
        <v>0</v>
      </c>
    </row>
    <row r="43" spans="1:7" x14ac:dyDescent="0.25">
      <c r="A43" s="61"/>
      <c r="B43" s="36" t="s">
        <v>39</v>
      </c>
      <c r="C43" s="52">
        <v>730</v>
      </c>
      <c r="D43" s="28"/>
      <c r="E43" s="28"/>
      <c r="F43" s="29">
        <f t="shared" ref="F43:F44" si="8">D43*C43</f>
        <v>0</v>
      </c>
      <c r="G43" s="29">
        <f t="shared" ref="G43:G44" si="9">E43*C43</f>
        <v>0</v>
      </c>
    </row>
    <row r="44" spans="1:7" x14ac:dyDescent="0.25">
      <c r="A44" s="61"/>
      <c r="B44" s="36" t="s">
        <v>40</v>
      </c>
      <c r="C44" s="52">
        <v>120</v>
      </c>
      <c r="D44" s="28"/>
      <c r="E44" s="28"/>
      <c r="F44" s="29">
        <f t="shared" si="8"/>
        <v>0</v>
      </c>
      <c r="G44" s="29">
        <f t="shared" si="9"/>
        <v>0</v>
      </c>
    </row>
    <row r="45" spans="1:7" x14ac:dyDescent="0.25">
      <c r="A45" s="30"/>
      <c r="B45" s="30"/>
      <c r="C45" s="54" t="s">
        <v>41</v>
      </c>
      <c r="D45" s="41"/>
      <c r="E45" s="41"/>
      <c r="F45" s="41"/>
      <c r="G45" s="41"/>
    </row>
    <row r="46" spans="1:7" ht="32.25" customHeight="1" x14ac:dyDescent="0.25">
      <c r="A46" s="69" t="s">
        <v>59</v>
      </c>
      <c r="B46" s="70"/>
      <c r="C46" s="70"/>
      <c r="D46" s="70"/>
      <c r="E46" s="70"/>
      <c r="F46" s="70"/>
      <c r="G46" s="70"/>
    </row>
    <row r="47" spans="1:7" x14ac:dyDescent="0.25">
      <c r="A47" s="17"/>
      <c r="B47" s="17"/>
      <c r="C47" s="46"/>
      <c r="D47" s="19"/>
      <c r="E47" s="19"/>
      <c r="F47" s="19"/>
      <c r="G47" s="19"/>
    </row>
    <row r="48" spans="1:7" x14ac:dyDescent="0.25">
      <c r="A48" s="17"/>
      <c r="B48" s="17"/>
      <c r="C48" s="46"/>
      <c r="D48" s="19"/>
      <c r="E48" s="19"/>
      <c r="F48" s="19"/>
      <c r="G48" s="19"/>
    </row>
    <row r="49" spans="1:7" x14ac:dyDescent="0.25">
      <c r="A49" s="49" t="s">
        <v>61</v>
      </c>
    </row>
    <row r="50" spans="1:7" ht="22.5" x14ac:dyDescent="0.25">
      <c r="A50" s="20" t="s">
        <v>32</v>
      </c>
      <c r="B50" s="20" t="s">
        <v>36</v>
      </c>
      <c r="C50" s="44" t="s">
        <v>69</v>
      </c>
      <c r="D50" s="21"/>
      <c r="E50" s="21"/>
      <c r="F50" s="21">
        <f>D50*15</f>
        <v>0</v>
      </c>
      <c r="G50" s="21">
        <f>E50*15</f>
        <v>0</v>
      </c>
    </row>
    <row r="51" spans="1:7" ht="22.5" x14ac:dyDescent="0.25">
      <c r="A51" s="20" t="s">
        <v>42</v>
      </c>
      <c r="B51" s="20" t="s">
        <v>36</v>
      </c>
      <c r="C51" s="44" t="s">
        <v>69</v>
      </c>
      <c r="D51" s="21"/>
      <c r="E51" s="21"/>
      <c r="F51" s="21">
        <f>D51*15</f>
        <v>0</v>
      </c>
      <c r="G51" s="21">
        <f>E51*15</f>
        <v>0</v>
      </c>
    </row>
    <row r="52" spans="1:7" ht="33.75" x14ac:dyDescent="0.25">
      <c r="A52" s="20" t="s">
        <v>34</v>
      </c>
      <c r="B52" s="20" t="s">
        <v>43</v>
      </c>
      <c r="C52" s="44" t="s">
        <v>70</v>
      </c>
      <c r="D52" s="56">
        <v>0</v>
      </c>
      <c r="E52" s="42">
        <v>0</v>
      </c>
      <c r="F52" s="21">
        <f>D52*99616</f>
        <v>0</v>
      </c>
      <c r="G52" s="21">
        <f>E52*99616</f>
        <v>0</v>
      </c>
    </row>
    <row r="53" spans="1:7" ht="22.5" x14ac:dyDescent="0.25">
      <c r="A53" s="20" t="s">
        <v>35</v>
      </c>
      <c r="B53" s="20" t="s">
        <v>36</v>
      </c>
      <c r="C53" s="44" t="s">
        <v>71</v>
      </c>
      <c r="D53" s="42"/>
      <c r="E53" s="42"/>
      <c r="F53" s="42">
        <v>0</v>
      </c>
      <c r="G53" s="42">
        <v>0</v>
      </c>
    </row>
    <row r="54" spans="1:7" ht="87" customHeight="1" x14ac:dyDescent="0.25">
      <c r="A54" s="12" t="s">
        <v>50</v>
      </c>
      <c r="B54" s="12" t="s">
        <v>51</v>
      </c>
      <c r="C54" s="44" t="s">
        <v>46</v>
      </c>
      <c r="D54" s="42"/>
      <c r="E54" s="42"/>
      <c r="F54" s="21">
        <f>D54</f>
        <v>0</v>
      </c>
      <c r="G54" s="21">
        <f>E54</f>
        <v>0</v>
      </c>
    </row>
    <row r="56" spans="1:7" x14ac:dyDescent="0.25">
      <c r="A56" s="22"/>
      <c r="B56" s="43"/>
      <c r="C56" s="62" t="s">
        <v>48</v>
      </c>
      <c r="D56" s="62"/>
      <c r="E56" s="62" t="s">
        <v>49</v>
      </c>
      <c r="F56" s="62"/>
      <c r="G56" s="62"/>
    </row>
    <row r="57" spans="1:7" ht="98.25" customHeight="1" x14ac:dyDescent="0.25">
      <c r="A57" s="63" t="s">
        <v>55</v>
      </c>
      <c r="B57" s="64"/>
      <c r="C57" s="65"/>
      <c r="D57" s="65"/>
      <c r="E57" s="65"/>
      <c r="F57" s="65"/>
      <c r="G57" s="65"/>
    </row>
    <row r="58" spans="1:7" x14ac:dyDescent="0.25">
      <c r="A58" s="45" t="s">
        <v>47</v>
      </c>
    </row>
    <row r="59" spans="1:7" ht="25.5" customHeight="1" x14ac:dyDescent="0.25">
      <c r="A59" s="66" t="s">
        <v>53</v>
      </c>
      <c r="B59" s="67"/>
      <c r="C59" s="67"/>
      <c r="D59" s="67"/>
      <c r="E59" s="67"/>
      <c r="F59" s="67"/>
      <c r="G59" s="67"/>
    </row>
    <row r="60" spans="1:7" ht="24" customHeight="1" x14ac:dyDescent="0.25">
      <c r="A60" s="66" t="s">
        <v>54</v>
      </c>
      <c r="B60" s="67"/>
      <c r="C60" s="67"/>
      <c r="D60" s="67"/>
      <c r="E60" s="67"/>
      <c r="F60" s="67"/>
      <c r="G60" s="67"/>
    </row>
    <row r="62" spans="1:7" x14ac:dyDescent="0.25">
      <c r="A62" s="14" t="s">
        <v>44</v>
      </c>
    </row>
    <row r="63" spans="1:7" x14ac:dyDescent="0.25">
      <c r="A63" s="57" t="s">
        <v>52</v>
      </c>
      <c r="B63" s="58"/>
      <c r="C63" s="58"/>
      <c r="D63" s="58"/>
      <c r="E63" s="58"/>
      <c r="F63" s="58"/>
    </row>
    <row r="64" spans="1:7" ht="69" customHeight="1" x14ac:dyDescent="0.25">
      <c r="A64" s="58"/>
      <c r="B64" s="58"/>
      <c r="C64" s="58"/>
      <c r="D64" s="58"/>
      <c r="E64" s="58"/>
      <c r="F64" s="58"/>
    </row>
  </sheetData>
  <mergeCells count="29">
    <mergeCell ref="A1:G1"/>
    <mergeCell ref="A2:G2"/>
    <mergeCell ref="A3:A4"/>
    <mergeCell ref="B3:B4"/>
    <mergeCell ref="C3:C4"/>
    <mergeCell ref="D3:D4"/>
    <mergeCell ref="E3:E4"/>
    <mergeCell ref="F3:F4"/>
    <mergeCell ref="G3:G4"/>
    <mergeCell ref="A24:D24"/>
    <mergeCell ref="A25:A26"/>
    <mergeCell ref="B25:B26"/>
    <mergeCell ref="C25:C26"/>
    <mergeCell ref="D25:D26"/>
    <mergeCell ref="A63:F64"/>
    <mergeCell ref="F25:F26"/>
    <mergeCell ref="G25:G26"/>
    <mergeCell ref="A36:A39"/>
    <mergeCell ref="A41:A44"/>
    <mergeCell ref="E25:E26"/>
    <mergeCell ref="C56:D56"/>
    <mergeCell ref="E56:G56"/>
    <mergeCell ref="A57:B57"/>
    <mergeCell ref="C57:D57"/>
    <mergeCell ref="E57:G57"/>
    <mergeCell ref="A59:G59"/>
    <mergeCell ref="A60:G60"/>
    <mergeCell ref="A31:A35"/>
    <mergeCell ref="A46:G46"/>
  </mergeCells>
  <pageMargins left="0.7" right="0.7" top="0.78740157499999996" bottom="0.78740157499999996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Včeliš</dc:creator>
  <cp:lastModifiedBy>Ing. Petr Raab</cp:lastModifiedBy>
  <cp:lastPrinted>2016-06-23T13:00:18Z</cp:lastPrinted>
  <dcterms:created xsi:type="dcterms:W3CDTF">2016-06-23T11:57:08Z</dcterms:created>
  <dcterms:modified xsi:type="dcterms:W3CDTF">2026-02-02T13:29:25Z</dcterms:modified>
</cp:coreProperties>
</file>