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acovní\Výběrová řízení\Medicinální plyny 2026\Tech. specifikace 2026\Tech. specifkace 2026_01\Tech.spec 2026 bez cen\"/>
    </mc:Choice>
  </mc:AlternateContent>
  <xr:revisionPtr revIDLastSave="0" documentId="13_ncr:1_{EEEC3206-92B1-47A0-B55A-CA3AB6E6A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G26" i="1" l="1"/>
  <c r="F26" i="1"/>
  <c r="G24" i="1"/>
  <c r="F24" i="1"/>
  <c r="G25" i="1"/>
  <c r="F25" i="1"/>
  <c r="G23" i="1"/>
  <c r="F23" i="1"/>
  <c r="F42" i="1" l="1"/>
  <c r="G42" i="1"/>
  <c r="G43" i="1"/>
  <c r="F43" i="1"/>
  <c r="G15" i="1" l="1"/>
  <c r="G12" i="1"/>
  <c r="G16" i="1"/>
  <c r="G17" i="1"/>
  <c r="F16" i="1"/>
  <c r="F17" i="1"/>
  <c r="F15" i="1"/>
  <c r="F12" i="1"/>
  <c r="F11" i="1"/>
  <c r="G6" i="1"/>
  <c r="F6" i="1"/>
  <c r="G11" i="1"/>
  <c r="G45" i="1" l="1"/>
  <c r="F45" i="1"/>
  <c r="G44" i="1"/>
  <c r="F44" i="1"/>
  <c r="G41" i="1"/>
  <c r="F41" i="1"/>
  <c r="G40" i="1"/>
  <c r="F40" i="1"/>
  <c r="G34" i="1"/>
  <c r="G35" i="1"/>
  <c r="F34" i="1"/>
  <c r="F35" i="1"/>
  <c r="G33" i="1"/>
  <c r="F33" i="1"/>
  <c r="G32" i="1"/>
  <c r="F32" i="1"/>
  <c r="G29" i="1"/>
  <c r="G30" i="1"/>
  <c r="F29" i="1"/>
  <c r="F30" i="1"/>
  <c r="G28" i="1"/>
  <c r="F28" i="1"/>
  <c r="G27" i="1"/>
  <c r="F27" i="1"/>
  <c r="G9" i="1"/>
  <c r="F9" i="1"/>
  <c r="G8" i="1"/>
  <c r="F8" i="1"/>
  <c r="G7" i="1"/>
  <c r="F7" i="1"/>
  <c r="G5" i="1"/>
  <c r="F5" i="1"/>
</calcChain>
</file>

<file path=xl/sharedStrings.xml><?xml version="1.0" encoding="utf-8"?>
<sst xmlns="http://schemas.openxmlformats.org/spreadsheetml/2006/main" count="96" uniqueCount="74">
  <si>
    <t>Produkt</t>
  </si>
  <si>
    <t>Předpokládaná         roční spotřeba            (ks, litry)</t>
  </si>
  <si>
    <t>Cena celkem s DPH</t>
  </si>
  <si>
    <t>Medicinální plyny:</t>
  </si>
  <si>
    <r>
      <rPr>
        <sz val="8"/>
        <rFont val="Times New Roman"/>
        <family val="1"/>
      </rPr>
      <t>Kyslík medicinální</t>
    </r>
  </si>
  <si>
    <r>
      <rPr>
        <sz val="8"/>
        <rFont val="Times New Roman"/>
        <family val="1"/>
      </rPr>
      <t>50/20 MPa</t>
    </r>
  </si>
  <si>
    <t>Oxid dusný - medicinální</t>
  </si>
  <si>
    <t>10/7,5 kg</t>
  </si>
  <si>
    <t>Oxid uhličitý -medicinální</t>
  </si>
  <si>
    <t>Kapalný kyslík medicinální</t>
  </si>
  <si>
    <r>
      <rPr>
        <sz val="8"/>
        <rFont val="Times New Roman"/>
        <family val="1"/>
      </rPr>
      <t>litr</t>
    </r>
  </si>
  <si>
    <t>Technické plyny:</t>
  </si>
  <si>
    <r>
      <rPr>
        <sz val="8"/>
        <rFont val="Times New Roman"/>
        <family val="1"/>
      </rPr>
      <t>Technický kyslík</t>
    </r>
  </si>
  <si>
    <r>
      <rPr>
        <b/>
        <sz val="8"/>
        <rFont val="Times New Roman"/>
        <family val="1"/>
      </rPr>
      <t>Pozn. :</t>
    </r>
  </si>
  <si>
    <t>LIV - odlehčená láhev s integrovaným redukčním ventilem</t>
  </si>
  <si>
    <t>Druh služby</t>
  </si>
  <si>
    <t>Jednotka</t>
  </si>
  <si>
    <t xml:space="preserve">Předpokládaná    roční spotřeba           </t>
  </si>
  <si>
    <t>ADR</t>
  </si>
  <si>
    <t>Mýtné</t>
  </si>
  <si>
    <t>Dopravní náklady</t>
  </si>
  <si>
    <t>závoz</t>
  </si>
  <si>
    <t>1-90 dnů /den/láhev)</t>
  </si>
  <si>
    <t>91-150 dnů (den/láhev)</t>
  </si>
  <si>
    <t>151-366 dnů (den/láhev)</t>
  </si>
  <si>
    <t>366 a více (den/láhev)</t>
  </si>
  <si>
    <t>(počet lahví *365)</t>
  </si>
  <si>
    <t>Atest</t>
  </si>
  <si>
    <t>litr</t>
  </si>
  <si>
    <t>stanic/měsíc</t>
  </si>
  <si>
    <r>
      <t xml:space="preserve">Odpařovací stanice:             </t>
    </r>
    <r>
      <rPr>
        <b/>
        <sz val="8"/>
        <rFont val="Times New Roman"/>
        <family val="1"/>
        <charset val="238"/>
      </rPr>
      <t>ANO</t>
    </r>
  </si>
  <si>
    <t xml:space="preserve">Pronájem roční:      </t>
  </si>
  <si>
    <t xml:space="preserve">Pronájem měsíční:   </t>
  </si>
  <si>
    <t>Cena celkem bez DPH</t>
  </si>
  <si>
    <t>Upozornění:</t>
  </si>
  <si>
    <t>Zadavatel upozorňuje na skutečnost, že výše v tabulce nejsou nastaveny vzorce programu Excel. V případě potřeby si může uchazeč vzorce nastavit sám. Uchazeč zodpovídá za správnost početních operací výše v tabulce, tj. za násobení a součty a za správné nastavení výše DPH u jednotlivých položek.</t>
  </si>
  <si>
    <t>Celková nabídková cena roční dodávky včetně ročního nájmu</t>
  </si>
  <si>
    <r>
      <t xml:space="preserve">Název zdravotnického zařízení : </t>
    </r>
    <r>
      <rPr>
        <b/>
        <sz val="12"/>
        <rFont val="Arial"/>
        <family val="2"/>
        <charset val="238"/>
      </rPr>
      <t>Oblastní nemocnice Trutnov a.s.</t>
    </r>
  </si>
  <si>
    <t>Propan-Butan</t>
  </si>
  <si>
    <t>2 kg</t>
  </si>
  <si>
    <t>Zvláštní plyny:</t>
  </si>
  <si>
    <t>Kalibrační směs      CO2-10%, H2-10%, N2-80%</t>
  </si>
  <si>
    <t>50/15 MPa</t>
  </si>
  <si>
    <t>Typ lahve
(ltr/MPa, kg)</t>
  </si>
  <si>
    <t>Cena za  
1 jednotku 
bez DPH</t>
  </si>
  <si>
    <t>Cena za 
1 jednotku 
s DPH</t>
  </si>
  <si>
    <t>Cena  celkem 
bez DPH</t>
  </si>
  <si>
    <t>Cena celkem 
s DPH</t>
  </si>
  <si>
    <t>Dusík potravinářský
(FOODI)</t>
  </si>
  <si>
    <t xml:space="preserve">50/200 </t>
  </si>
  <si>
    <t>Cena za  
I jednotku 
bez DPH</t>
  </si>
  <si>
    <t>Cena za  
I jednotku 
s DPH</t>
  </si>
  <si>
    <t>ANO
(za 12 měsíců)</t>
  </si>
  <si>
    <t>Zajištění servisu středotlakého zásobníku včetně odpařovací technologie</t>
  </si>
  <si>
    <t>** měsíční nájemné za zásobník v Kč bez DPH uchazeč uvede rovněž i do rámcové kupní smlouvy</t>
  </si>
  <si>
    <t>Pronájem středotlakého zásobníku včetně poplatků spojených s dodávkou kapalného kyslíku</t>
  </si>
  <si>
    <t>Pronájem technické plyny  *</t>
  </si>
  <si>
    <t xml:space="preserve">Pronájem lahví včetně poplatků spojených s jejich dodávkou </t>
  </si>
  <si>
    <t>Pronájem medicinální plyny  *</t>
  </si>
  <si>
    <t>* jednotkové sazby nájemného těchto položek v Kč bez DPH uchazeč uvede rovněž i do rámcové kupní smlouvy</t>
  </si>
  <si>
    <t>Technické specifikace zboží - Příloha č. 2</t>
  </si>
  <si>
    <t xml:space="preserve">Speciální plynná směs A
</t>
  </si>
  <si>
    <t>10/150 MPa</t>
  </si>
  <si>
    <r>
      <t>Velikost zásobníku: 1</t>
    </r>
    <r>
      <rPr>
        <b/>
        <sz val="8"/>
        <rFont val="Times New Roman"/>
        <family val="1"/>
        <charset val="238"/>
      </rPr>
      <t xml:space="preserve"> x 6 500 litrů</t>
    </r>
  </si>
  <si>
    <t>Pronájem 1 středotlakého zásobníků včetně odpařovací technologie o objemu 6 500 litrů  **</t>
  </si>
  <si>
    <t>15
(počet závozů za rok)</t>
  </si>
  <si>
    <t>10/200 MPa</t>
  </si>
  <si>
    <t>Kyslík medicinální</t>
  </si>
  <si>
    <t>48000
(spotřeba kapalného kyslíku)</t>
  </si>
  <si>
    <r>
      <t>2,2 m</t>
    </r>
    <r>
      <rPr>
        <vertAlign val="superscript"/>
        <sz val="8"/>
        <rFont val="Times New Roman"/>
        <family val="1"/>
        <charset val="238"/>
      </rPr>
      <t>2</t>
    </r>
  </si>
  <si>
    <t>za lahev (12%)</t>
  </si>
  <si>
    <t>za lahev (21%)</t>
  </si>
  <si>
    <t>122
(součet dodaných lahví)</t>
  </si>
  <si>
    <t>47
(součet dodaných lahví)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</si>
</sst>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u/>
      <sz val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sz val="8"/>
      <name val="Times New Roman"/>
      <family val="1"/>
      <charset val="238"/>
    </font>
    <font>
      <sz val="8"/>
      <name val="Times New Roman"/>
      <family val="1"/>
    </font>
    <font>
      <sz val="8"/>
      <name val="Times New Roman"/>
      <family val="2"/>
    </font>
    <font>
      <b/>
      <sz val="8"/>
      <name val="Times New Roman"/>
      <family val="1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sz val="8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5B4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4" fontId="5" fillId="0" borderId="12" xfId="0" applyNumberFormat="1" applyFont="1" applyBorder="1" applyAlignment="1">
      <alignment horizontal="center" vertical="top"/>
    </xf>
    <xf numFmtId="4" fontId="5" fillId="0" borderId="10" xfId="0" applyNumberFormat="1" applyFont="1" applyBorder="1" applyAlignment="1">
      <alignment horizontal="center" vertical="top"/>
    </xf>
    <xf numFmtId="3" fontId="5" fillId="0" borderId="10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/>
    </xf>
    <xf numFmtId="4" fontId="5" fillId="0" borderId="14" xfId="0" applyNumberFormat="1" applyFont="1" applyBorder="1" applyAlignment="1">
      <alignment horizontal="center" vertical="top"/>
    </xf>
    <xf numFmtId="3" fontId="5" fillId="0" borderId="14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top"/>
    </xf>
    <xf numFmtId="0" fontId="10" fillId="0" borderId="15" xfId="0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10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/>
    </xf>
    <xf numFmtId="3" fontId="5" fillId="0" borderId="0" xfId="0" applyNumberFormat="1" applyFont="1" applyAlignment="1">
      <alignment horizontal="center" vertical="top"/>
    </xf>
    <xf numFmtId="3" fontId="10" fillId="0" borderId="4" xfId="0" applyNumberFormat="1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0" fillId="0" borderId="0" xfId="0"/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9" fillId="0" borderId="4" xfId="0" applyFont="1" applyBorder="1" applyAlignment="1">
      <alignment horizontal="center" vertical="top"/>
    </xf>
    <xf numFmtId="0" fontId="12" fillId="0" borderId="15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6" fontId="16" fillId="0" borderId="4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workbookViewId="0">
      <selection activeCell="E52" sqref="E52:G52"/>
    </sheetView>
  </sheetViews>
  <sheetFormatPr defaultRowHeight="15" x14ac:dyDescent="0.25"/>
  <cols>
    <col min="1" max="1" width="18.140625" style="14" customWidth="1"/>
    <col min="2" max="2" width="19" style="14" customWidth="1"/>
    <col min="3" max="3" width="17.42578125" style="15" customWidth="1"/>
    <col min="4" max="4" width="9.140625" style="16" customWidth="1"/>
    <col min="5" max="5" width="9.42578125" style="16" customWidth="1"/>
    <col min="6" max="6" width="9.28515625" style="16" customWidth="1"/>
    <col min="7" max="7" width="9" style="16" customWidth="1"/>
  </cols>
  <sheetData>
    <row r="1" spans="1:7" ht="18" x14ac:dyDescent="0.25">
      <c r="A1" s="63" t="s">
        <v>60</v>
      </c>
      <c r="B1" s="64"/>
      <c r="C1" s="64"/>
      <c r="D1" s="64"/>
      <c r="E1" s="64"/>
      <c r="F1" s="64"/>
      <c r="G1" s="65"/>
    </row>
    <row r="2" spans="1:7" ht="30" customHeight="1" x14ac:dyDescent="0.25">
      <c r="A2" s="66" t="s">
        <v>37</v>
      </c>
      <c r="B2" s="67"/>
      <c r="C2" s="67"/>
      <c r="D2" s="67"/>
      <c r="E2" s="67"/>
      <c r="F2" s="67"/>
      <c r="G2" s="67"/>
    </row>
    <row r="3" spans="1:7" ht="31.5" x14ac:dyDescent="0.25">
      <c r="A3" s="51" t="s">
        <v>0</v>
      </c>
      <c r="B3" s="51" t="s">
        <v>43</v>
      </c>
      <c r="C3" s="51" t="s">
        <v>1</v>
      </c>
      <c r="D3" s="52" t="s">
        <v>44</v>
      </c>
      <c r="E3" s="52" t="s">
        <v>45</v>
      </c>
      <c r="F3" s="52" t="s">
        <v>46</v>
      </c>
      <c r="G3" s="52" t="s">
        <v>47</v>
      </c>
    </row>
    <row r="4" spans="1:7" x14ac:dyDescent="0.25">
      <c r="A4" s="53" t="s">
        <v>3</v>
      </c>
      <c r="B4" s="1"/>
      <c r="C4" s="2"/>
      <c r="D4" s="3"/>
      <c r="E4" s="3"/>
      <c r="F4" s="3"/>
      <c r="G4" s="3"/>
    </row>
    <row r="5" spans="1:7" x14ac:dyDescent="0.25">
      <c r="A5" s="46" t="s">
        <v>4</v>
      </c>
      <c r="B5" s="4" t="s">
        <v>5</v>
      </c>
      <c r="C5" s="5">
        <v>6</v>
      </c>
      <c r="D5" s="6"/>
      <c r="E5" s="6"/>
      <c r="F5" s="6">
        <f>D5*C5</f>
        <v>0</v>
      </c>
      <c r="G5" s="6">
        <f>E5*C5</f>
        <v>0</v>
      </c>
    </row>
    <row r="6" spans="1:7" x14ac:dyDescent="0.25">
      <c r="A6" s="8" t="s">
        <v>67</v>
      </c>
      <c r="B6" s="7" t="s">
        <v>66</v>
      </c>
      <c r="C6" s="5">
        <v>42</v>
      </c>
      <c r="D6" s="6"/>
      <c r="E6" s="6"/>
      <c r="F6" s="6">
        <f t="shared" ref="F6" si="0">D6*C6</f>
        <v>0</v>
      </c>
      <c r="G6" s="6">
        <f t="shared" ref="G6" si="1">E6*C6</f>
        <v>0</v>
      </c>
    </row>
    <row r="7" spans="1:7" x14ac:dyDescent="0.25">
      <c r="A7" s="8" t="s">
        <v>6</v>
      </c>
      <c r="B7" s="7" t="s">
        <v>7</v>
      </c>
      <c r="C7" s="5">
        <v>16</v>
      </c>
      <c r="D7" s="6"/>
      <c r="E7" s="6"/>
      <c r="F7" s="6">
        <f>D7*C7</f>
        <v>0</v>
      </c>
      <c r="G7" s="6">
        <f>E7*C7</f>
        <v>0</v>
      </c>
    </row>
    <row r="8" spans="1:7" ht="22.5" x14ac:dyDescent="0.25">
      <c r="A8" s="8" t="s">
        <v>8</v>
      </c>
      <c r="B8" s="7" t="s">
        <v>7</v>
      </c>
      <c r="C8" s="5">
        <v>58</v>
      </c>
      <c r="D8" s="6"/>
      <c r="E8" s="6"/>
      <c r="F8" s="6">
        <f>D8*C8</f>
        <v>0</v>
      </c>
      <c r="G8" s="6">
        <f>E8*C8</f>
        <v>0</v>
      </c>
    </row>
    <row r="9" spans="1:7" ht="22.5" x14ac:dyDescent="0.25">
      <c r="A9" s="8" t="s">
        <v>9</v>
      </c>
      <c r="B9" s="4" t="s">
        <v>10</v>
      </c>
      <c r="C9" s="6">
        <v>48000</v>
      </c>
      <c r="D9" s="9"/>
      <c r="E9" s="9"/>
      <c r="F9" s="6">
        <f>D9*C9</f>
        <v>0</v>
      </c>
      <c r="G9" s="6">
        <f>E9*C9</f>
        <v>0</v>
      </c>
    </row>
    <row r="10" spans="1:7" x14ac:dyDescent="0.25">
      <c r="A10" s="10" t="s">
        <v>11</v>
      </c>
      <c r="B10" s="11"/>
      <c r="C10" s="11"/>
      <c r="D10" s="11"/>
      <c r="E10" s="11"/>
      <c r="F10" s="11"/>
      <c r="G10" s="11"/>
    </row>
    <row r="11" spans="1:7" x14ac:dyDescent="0.25">
      <c r="A11" s="47" t="s">
        <v>38</v>
      </c>
      <c r="B11" s="7" t="s">
        <v>39</v>
      </c>
      <c r="C11" s="4">
        <v>1</v>
      </c>
      <c r="D11" s="6"/>
      <c r="E11" s="6"/>
      <c r="F11" s="4">
        <f>D11*C11</f>
        <v>0</v>
      </c>
      <c r="G11" s="4">
        <f>E11*C11</f>
        <v>0</v>
      </c>
    </row>
    <row r="12" spans="1:7" x14ac:dyDescent="0.25">
      <c r="A12" s="12" t="s">
        <v>12</v>
      </c>
      <c r="B12" s="7" t="s">
        <v>69</v>
      </c>
      <c r="C12" s="4">
        <v>1</v>
      </c>
      <c r="D12" s="6"/>
      <c r="E12" s="6"/>
      <c r="F12" s="4">
        <f t="shared" ref="F12" si="2">D12*C12</f>
        <v>0</v>
      </c>
      <c r="G12" s="61">
        <f t="shared" ref="G12" si="3">E12*C12</f>
        <v>0</v>
      </c>
    </row>
    <row r="13" spans="1:7" x14ac:dyDescent="0.25">
      <c r="A13" s="1"/>
      <c r="B13" s="48"/>
      <c r="C13" s="11"/>
      <c r="D13" s="49"/>
      <c r="E13" s="49"/>
      <c r="F13" s="11"/>
      <c r="G13" s="11"/>
    </row>
    <row r="14" spans="1:7" x14ac:dyDescent="0.25">
      <c r="A14" s="50" t="s">
        <v>40</v>
      </c>
      <c r="B14" s="11"/>
      <c r="C14" s="11"/>
      <c r="D14" s="11"/>
      <c r="E14" s="11"/>
      <c r="F14" s="11"/>
      <c r="G14" s="11"/>
    </row>
    <row r="15" spans="1:7" ht="22.5" x14ac:dyDescent="0.25">
      <c r="A15" s="12" t="s">
        <v>41</v>
      </c>
      <c r="B15" s="4" t="s">
        <v>42</v>
      </c>
      <c r="C15" s="4">
        <v>6</v>
      </c>
      <c r="D15" s="6"/>
      <c r="E15" s="6"/>
      <c r="F15" s="6">
        <f>D15*C15</f>
        <v>0</v>
      </c>
      <c r="G15" s="6">
        <f>E15*C15</f>
        <v>0</v>
      </c>
    </row>
    <row r="16" spans="1:7" ht="22.5" x14ac:dyDescent="0.25">
      <c r="A16" s="12" t="s">
        <v>48</v>
      </c>
      <c r="B16" s="4" t="s">
        <v>49</v>
      </c>
      <c r="C16" s="4">
        <v>37</v>
      </c>
      <c r="D16" s="6"/>
      <c r="E16" s="6"/>
      <c r="F16" s="6">
        <f t="shared" ref="F16:F17" si="4">D16*C16</f>
        <v>0</v>
      </c>
      <c r="G16" s="6">
        <f t="shared" ref="G16:G17" si="5">E16*C16</f>
        <v>0</v>
      </c>
    </row>
    <row r="17" spans="1:7" ht="22.5" customHeight="1" x14ac:dyDescent="0.25">
      <c r="A17" s="12" t="s">
        <v>61</v>
      </c>
      <c r="B17" s="4" t="s">
        <v>62</v>
      </c>
      <c r="C17" s="4">
        <v>2</v>
      </c>
      <c r="D17" s="6"/>
      <c r="E17" s="6"/>
      <c r="F17" s="6">
        <f t="shared" si="4"/>
        <v>0</v>
      </c>
      <c r="G17" s="6">
        <f t="shared" si="5"/>
        <v>0</v>
      </c>
    </row>
    <row r="18" spans="1:7" x14ac:dyDescent="0.25">
      <c r="A18" s="13" t="s">
        <v>13</v>
      </c>
    </row>
    <row r="19" spans="1:7" x14ac:dyDescent="0.25">
      <c r="A19" s="17" t="s">
        <v>14</v>
      </c>
    </row>
    <row r="20" spans="1:7" x14ac:dyDescent="0.25">
      <c r="A20" s="68"/>
      <c r="B20" s="68"/>
      <c r="C20" s="68"/>
      <c r="D20" s="68"/>
      <c r="E20"/>
      <c r="F20"/>
      <c r="G20"/>
    </row>
    <row r="21" spans="1:7" ht="31.5" x14ac:dyDescent="0.25">
      <c r="A21" s="54" t="s">
        <v>15</v>
      </c>
      <c r="B21" s="54" t="s">
        <v>16</v>
      </c>
      <c r="C21" s="51" t="s">
        <v>17</v>
      </c>
      <c r="D21" s="52" t="s">
        <v>50</v>
      </c>
      <c r="E21" s="52" t="s">
        <v>51</v>
      </c>
      <c r="F21" s="52" t="s">
        <v>46</v>
      </c>
      <c r="G21" s="52" t="s">
        <v>47</v>
      </c>
    </row>
    <row r="22" spans="1:7" x14ac:dyDescent="0.25">
      <c r="A22" s="62" t="s">
        <v>57</v>
      </c>
      <c r="B22" s="62"/>
      <c r="C22" s="62"/>
      <c r="D22" s="62"/>
      <c r="E22" s="62"/>
      <c r="F22" s="62"/>
      <c r="G22" s="62"/>
    </row>
    <row r="23" spans="1:7" ht="22.5" customHeight="1" x14ac:dyDescent="0.25">
      <c r="A23" s="57" t="s">
        <v>18</v>
      </c>
      <c r="B23" s="57" t="s">
        <v>70</v>
      </c>
      <c r="C23" s="4" t="s">
        <v>72</v>
      </c>
      <c r="D23" s="20"/>
      <c r="E23" s="20"/>
      <c r="F23" s="20">
        <f>D23*122</f>
        <v>0</v>
      </c>
      <c r="G23" s="20">
        <f>E23*122</f>
        <v>0</v>
      </c>
    </row>
    <row r="24" spans="1:7" ht="22.5" customHeight="1" x14ac:dyDescent="0.25">
      <c r="A24" s="57" t="s">
        <v>18</v>
      </c>
      <c r="B24" s="57" t="s">
        <v>71</v>
      </c>
      <c r="C24" s="4" t="s">
        <v>73</v>
      </c>
      <c r="D24" s="20"/>
      <c r="E24" s="20"/>
      <c r="F24" s="20">
        <f>D24*47</f>
        <v>0</v>
      </c>
      <c r="G24" s="20">
        <f>E24*47</f>
        <v>0</v>
      </c>
    </row>
    <row r="25" spans="1:7" ht="22.5" customHeight="1" x14ac:dyDescent="0.25">
      <c r="A25" s="57" t="s">
        <v>19</v>
      </c>
      <c r="B25" s="57" t="s">
        <v>70</v>
      </c>
      <c r="C25" s="4" t="s">
        <v>72</v>
      </c>
      <c r="D25" s="20"/>
      <c r="E25" s="20"/>
      <c r="F25" s="20">
        <f>D25*122</f>
        <v>0</v>
      </c>
      <c r="G25" s="20">
        <f>E25*122</f>
        <v>0</v>
      </c>
    </row>
    <row r="26" spans="1:7" ht="22.5" customHeight="1" x14ac:dyDescent="0.25">
      <c r="A26" s="57" t="s">
        <v>19</v>
      </c>
      <c r="B26" s="57" t="s">
        <v>71</v>
      </c>
      <c r="C26" s="4" t="s">
        <v>73</v>
      </c>
      <c r="D26" s="20"/>
      <c r="E26" s="20"/>
      <c r="F26" s="20">
        <f>D26*47</f>
        <v>0</v>
      </c>
      <c r="G26" s="20">
        <f>E26*47</f>
        <v>0</v>
      </c>
    </row>
    <row r="27" spans="1:7" x14ac:dyDescent="0.25">
      <c r="A27" s="71" t="s">
        <v>58</v>
      </c>
      <c r="B27" s="21" t="s">
        <v>22</v>
      </c>
      <c r="C27" s="24">
        <v>17155</v>
      </c>
      <c r="D27" s="22"/>
      <c r="E27" s="23"/>
      <c r="F27" s="24">
        <f>D27*C27</f>
        <v>0</v>
      </c>
      <c r="G27" s="24">
        <f>E27*C27</f>
        <v>0</v>
      </c>
    </row>
    <row r="28" spans="1:7" x14ac:dyDescent="0.25">
      <c r="A28" s="72"/>
      <c r="B28" s="25" t="s">
        <v>23</v>
      </c>
      <c r="C28" s="28">
        <v>5475</v>
      </c>
      <c r="D28" s="26"/>
      <c r="E28" s="27"/>
      <c r="F28" s="28">
        <f>D28*C28</f>
        <v>0</v>
      </c>
      <c r="G28" s="28">
        <f>E28*C28</f>
        <v>0</v>
      </c>
    </row>
    <row r="29" spans="1:7" x14ac:dyDescent="0.25">
      <c r="A29" s="72"/>
      <c r="B29" s="25" t="s">
        <v>24</v>
      </c>
      <c r="C29" s="28">
        <v>2190</v>
      </c>
      <c r="D29" s="26"/>
      <c r="E29" s="27"/>
      <c r="F29" s="28">
        <f t="shared" ref="F29:F30" si="6">D29*C29</f>
        <v>0</v>
      </c>
      <c r="G29" s="28">
        <f t="shared" ref="G29:G30" si="7">E29*C29</f>
        <v>0</v>
      </c>
    </row>
    <row r="30" spans="1:7" x14ac:dyDescent="0.25">
      <c r="A30" s="72"/>
      <c r="B30" s="25" t="s">
        <v>25</v>
      </c>
      <c r="C30" s="28">
        <v>1095</v>
      </c>
      <c r="D30" s="26"/>
      <c r="E30" s="27"/>
      <c r="F30" s="28">
        <f t="shared" si="6"/>
        <v>0</v>
      </c>
      <c r="G30" s="28">
        <f t="shared" si="7"/>
        <v>0</v>
      </c>
    </row>
    <row r="31" spans="1:7" x14ac:dyDescent="0.25">
      <c r="A31" s="29"/>
      <c r="B31" s="30"/>
      <c r="C31" s="32" t="s">
        <v>26</v>
      </c>
      <c r="D31" s="31"/>
      <c r="E31" s="31"/>
      <c r="F31" s="32"/>
      <c r="G31" s="32"/>
    </row>
    <row r="32" spans="1:7" x14ac:dyDescent="0.25">
      <c r="A32" s="71" t="s">
        <v>56</v>
      </c>
      <c r="B32" s="33" t="s">
        <v>22</v>
      </c>
      <c r="C32" s="24">
        <v>2555</v>
      </c>
      <c r="D32" s="23"/>
      <c r="E32" s="23"/>
      <c r="F32" s="24">
        <f>D32*C32</f>
        <v>0</v>
      </c>
      <c r="G32" s="24">
        <f>E32*C32</f>
        <v>0</v>
      </c>
    </row>
    <row r="33" spans="1:7" x14ac:dyDescent="0.25">
      <c r="A33" s="72"/>
      <c r="B33" s="34" t="s">
        <v>23</v>
      </c>
      <c r="C33" s="28">
        <v>1095</v>
      </c>
      <c r="D33" s="27"/>
      <c r="E33" s="27"/>
      <c r="F33" s="28">
        <f>D33*C33</f>
        <v>0</v>
      </c>
      <c r="G33" s="28">
        <f>E33*C33</f>
        <v>0</v>
      </c>
    </row>
    <row r="34" spans="1:7" x14ac:dyDescent="0.25">
      <c r="A34" s="72"/>
      <c r="B34" s="34" t="s">
        <v>24</v>
      </c>
      <c r="C34" s="28">
        <v>730</v>
      </c>
      <c r="D34" s="27"/>
      <c r="E34" s="27"/>
      <c r="F34" s="28">
        <f t="shared" ref="F34:F35" si="8">D34*C34</f>
        <v>0</v>
      </c>
      <c r="G34" s="28">
        <f t="shared" ref="G34:G35" si="9">E34*C34</f>
        <v>0</v>
      </c>
    </row>
    <row r="35" spans="1:7" x14ac:dyDescent="0.25">
      <c r="A35" s="72"/>
      <c r="B35" s="34" t="s">
        <v>25</v>
      </c>
      <c r="C35" s="28">
        <v>365</v>
      </c>
      <c r="D35" s="27"/>
      <c r="E35" s="27"/>
      <c r="F35" s="28">
        <f t="shared" si="8"/>
        <v>0</v>
      </c>
      <c r="G35" s="28">
        <f t="shared" si="9"/>
        <v>0</v>
      </c>
    </row>
    <row r="36" spans="1:7" x14ac:dyDescent="0.25">
      <c r="A36" s="30"/>
      <c r="B36" s="30"/>
      <c r="C36" s="32" t="s">
        <v>26</v>
      </c>
      <c r="D36" s="35"/>
      <c r="E36" s="35"/>
      <c r="F36" s="35"/>
      <c r="G36" s="35"/>
    </row>
    <row r="37" spans="1:7" ht="30" customHeight="1" x14ac:dyDescent="0.25">
      <c r="A37" s="79" t="s">
        <v>59</v>
      </c>
      <c r="B37" s="80"/>
      <c r="C37" s="80"/>
      <c r="D37" s="80"/>
      <c r="E37" s="80"/>
      <c r="F37" s="80"/>
      <c r="G37" s="80"/>
    </row>
    <row r="38" spans="1:7" x14ac:dyDescent="0.25">
      <c r="A38" s="18"/>
      <c r="B38" s="18"/>
      <c r="C38" s="58"/>
      <c r="D38" s="19"/>
      <c r="E38" s="19"/>
      <c r="F38" s="19"/>
      <c r="G38" s="19"/>
    </row>
    <row r="39" spans="1:7" x14ac:dyDescent="0.25">
      <c r="A39" s="62" t="s">
        <v>55</v>
      </c>
      <c r="B39" s="62"/>
      <c r="C39" s="62"/>
      <c r="D39" s="62"/>
      <c r="E39" s="62"/>
      <c r="F39" s="62"/>
      <c r="G39" s="62"/>
    </row>
    <row r="40" spans="1:7" ht="22.5" x14ac:dyDescent="0.25">
      <c r="A40" s="57" t="s">
        <v>18</v>
      </c>
      <c r="B40" s="57" t="s">
        <v>21</v>
      </c>
      <c r="C40" s="55" t="s">
        <v>65</v>
      </c>
      <c r="D40" s="20"/>
      <c r="E40" s="20"/>
      <c r="F40" s="20">
        <f>D40*15</f>
        <v>0</v>
      </c>
      <c r="G40" s="20">
        <f>E40*15</f>
        <v>0</v>
      </c>
    </row>
    <row r="41" spans="1:7" ht="22.5" x14ac:dyDescent="0.25">
      <c r="A41" s="57" t="s">
        <v>27</v>
      </c>
      <c r="B41" s="57" t="s">
        <v>21</v>
      </c>
      <c r="C41" s="55" t="s">
        <v>65</v>
      </c>
      <c r="D41" s="20"/>
      <c r="E41" s="20"/>
      <c r="F41" s="20">
        <f>D41*15</f>
        <v>0</v>
      </c>
      <c r="G41" s="20">
        <f>E41*15</f>
        <v>0</v>
      </c>
    </row>
    <row r="42" spans="1:7" ht="33.75" x14ac:dyDescent="0.25">
      <c r="A42" s="57" t="s">
        <v>19</v>
      </c>
      <c r="B42" s="57" t="s">
        <v>28</v>
      </c>
      <c r="C42" s="55" t="s">
        <v>68</v>
      </c>
      <c r="D42" s="60"/>
      <c r="E42" s="36"/>
      <c r="F42" s="20">
        <f>D42*48000</f>
        <v>0</v>
      </c>
      <c r="G42" s="20">
        <f>E42*48000</f>
        <v>0</v>
      </c>
    </row>
    <row r="43" spans="1:7" ht="22.5" x14ac:dyDescent="0.25">
      <c r="A43" s="57" t="s">
        <v>20</v>
      </c>
      <c r="B43" s="57" t="s">
        <v>21</v>
      </c>
      <c r="C43" s="55" t="s">
        <v>65</v>
      </c>
      <c r="D43" s="36"/>
      <c r="E43" s="36"/>
      <c r="F43" s="36">
        <f>D43*15</f>
        <v>0</v>
      </c>
      <c r="G43" s="20">
        <f>E43*15</f>
        <v>0</v>
      </c>
    </row>
    <row r="44" spans="1:7" ht="56.25" x14ac:dyDescent="0.25">
      <c r="A44" s="46" t="s">
        <v>64</v>
      </c>
      <c r="B44" s="57" t="s">
        <v>29</v>
      </c>
      <c r="C44" s="56" t="s">
        <v>52</v>
      </c>
      <c r="D44" s="20"/>
      <c r="E44" s="20"/>
      <c r="F44" s="20">
        <f>D44*12</f>
        <v>0</v>
      </c>
      <c r="G44" s="20">
        <f>E44*12</f>
        <v>0</v>
      </c>
    </row>
    <row r="45" spans="1:7" ht="45" x14ac:dyDescent="0.25">
      <c r="A45" s="46" t="s">
        <v>53</v>
      </c>
      <c r="B45" s="57" t="s">
        <v>29</v>
      </c>
      <c r="C45" s="56" t="s">
        <v>52</v>
      </c>
      <c r="D45" s="20"/>
      <c r="E45" s="20"/>
      <c r="F45" s="20">
        <f>D45*12</f>
        <v>0</v>
      </c>
      <c r="G45" s="20">
        <f>E45*12</f>
        <v>0</v>
      </c>
    </row>
    <row r="46" spans="1:7" x14ac:dyDescent="0.25">
      <c r="A46" s="79" t="s">
        <v>54</v>
      </c>
      <c r="B46" s="80"/>
      <c r="C46" s="80"/>
      <c r="D46" s="80"/>
      <c r="E46" s="80"/>
      <c r="F46" s="80"/>
      <c r="G46" s="80"/>
    </row>
    <row r="48" spans="1:7" x14ac:dyDescent="0.25">
      <c r="A48" s="73" t="s">
        <v>30</v>
      </c>
      <c r="B48" s="74"/>
      <c r="C48" s="45" t="s">
        <v>63</v>
      </c>
      <c r="D48" s="37"/>
      <c r="E48" s="38" t="s">
        <v>31</v>
      </c>
      <c r="F48" s="39"/>
      <c r="G48" s="59"/>
    </row>
    <row r="49" spans="1:7" x14ac:dyDescent="0.25">
      <c r="A49" s="40"/>
      <c r="B49" s="41"/>
      <c r="C49" s="42"/>
      <c r="D49" s="43"/>
      <c r="E49" s="38" t="s">
        <v>32</v>
      </c>
      <c r="F49" s="39"/>
      <c r="G49" s="59"/>
    </row>
    <row r="51" spans="1:7" x14ac:dyDescent="0.25">
      <c r="A51" s="21"/>
      <c r="B51" s="44"/>
      <c r="C51" s="75" t="s">
        <v>33</v>
      </c>
      <c r="D51" s="75"/>
      <c r="E51" s="75" t="s">
        <v>2</v>
      </c>
      <c r="F51" s="75"/>
      <c r="G51" s="75"/>
    </row>
    <row r="52" spans="1:7" ht="39.75" customHeight="1" x14ac:dyDescent="0.25">
      <c r="A52" s="76" t="s">
        <v>36</v>
      </c>
      <c r="B52" s="77"/>
      <c r="C52" s="78"/>
      <c r="D52" s="78"/>
      <c r="E52" s="78"/>
      <c r="F52" s="78"/>
      <c r="G52" s="78"/>
    </row>
    <row r="54" spans="1:7" x14ac:dyDescent="0.25">
      <c r="A54" s="14" t="s">
        <v>34</v>
      </c>
    </row>
    <row r="55" spans="1:7" x14ac:dyDescent="0.25">
      <c r="A55" s="69" t="s">
        <v>35</v>
      </c>
      <c r="B55" s="70"/>
      <c r="C55" s="70"/>
      <c r="D55" s="70"/>
      <c r="E55" s="70"/>
      <c r="F55" s="70"/>
    </row>
    <row r="56" spans="1:7" ht="69" customHeight="1" x14ac:dyDescent="0.25">
      <c r="A56" s="70"/>
      <c r="B56" s="70"/>
      <c r="C56" s="70"/>
      <c r="D56" s="70"/>
      <c r="E56" s="70"/>
      <c r="F56" s="70"/>
    </row>
  </sheetData>
  <mergeCells count="16">
    <mergeCell ref="A22:G22"/>
    <mergeCell ref="A1:G1"/>
    <mergeCell ref="A2:G2"/>
    <mergeCell ref="A20:D20"/>
    <mergeCell ref="A55:F56"/>
    <mergeCell ref="A27:A30"/>
    <mergeCell ref="A32:A35"/>
    <mergeCell ref="A48:B48"/>
    <mergeCell ref="C51:D51"/>
    <mergeCell ref="E51:G51"/>
    <mergeCell ref="A52:B52"/>
    <mergeCell ref="C52:D52"/>
    <mergeCell ref="E52:G52"/>
    <mergeCell ref="A46:G46"/>
    <mergeCell ref="A39:G39"/>
    <mergeCell ref="A37:G37"/>
  </mergeCells>
  <pageMargins left="0.7" right="0.7" top="0.78740157499999996" bottom="0.78740157499999996" header="0.3" footer="0.3"/>
  <pageSetup paperSize="9" scale="95" orientation="portrait" r:id="rId1"/>
  <ignoredErrors>
    <ignoredError sqref="F42:G42 F24: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Včeliš</dc:creator>
  <cp:lastModifiedBy>Ing. Petr Raab</cp:lastModifiedBy>
  <cp:lastPrinted>2026-01-28T13:25:25Z</cp:lastPrinted>
  <dcterms:created xsi:type="dcterms:W3CDTF">2016-06-23T11:57:08Z</dcterms:created>
  <dcterms:modified xsi:type="dcterms:W3CDTF">2026-02-02T13:23:50Z</dcterms:modified>
</cp:coreProperties>
</file>