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dek.novotny\Downloads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401 - Elektroinstalace..." sheetId="3" r:id="rId3"/>
    <sheet name="VON - Vedlejší rozpočtov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101 - Komunikace'!$C$87:$K$469</definedName>
    <definedName name="_xlnm.Print_Area" localSheetId="1">'SO 101 - Komunikace'!$C$4:$J$39,'SO 101 - Komunikace'!$C$45:$J$69,'SO 101 - Komunikace'!$C$75:$K$469</definedName>
    <definedName name="_xlnm.Print_Titles" localSheetId="1">'SO 101 - Komunikace'!$87:$87</definedName>
    <definedName name="_xlnm._FilterDatabase" localSheetId="2" hidden="1">'SO 401 - Elektroinstalace...'!$C$80:$K$107</definedName>
    <definedName name="_xlnm.Print_Area" localSheetId="2">'SO 401 - Elektroinstalace...'!$C$4:$J$39,'SO 401 - Elektroinstalace...'!$C$45:$J$62,'SO 401 - Elektroinstalace...'!$C$68:$K$107</definedName>
    <definedName name="_xlnm.Print_Titles" localSheetId="2">'SO 401 - Elektroinstalace...'!$80:$80</definedName>
    <definedName name="_xlnm._FilterDatabase" localSheetId="3" hidden="1">'VON - Vedlejší rozpočtové...'!$C$79:$K$92</definedName>
    <definedName name="_xlnm.Print_Area" localSheetId="3">'VON - Vedlejší rozpočtové...'!$C$4:$J$39,'VON - Vedlejší rozpočtové...'!$C$45:$J$61,'VON - Vedlejší rozpočtové...'!$C$67:$K$92</definedName>
    <definedName name="_xlnm.Print_Titles" localSheetId="3">'VON - Vedlejší rozpočtové...'!$79:$79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4"/>
  <c r="E72"/>
  <c r="J55"/>
  <c r="J54"/>
  <c r="F52"/>
  <c r="E50"/>
  <c r="J18"/>
  <c r="E18"/>
  <c r="F77"/>
  <c r="J17"/>
  <c r="J15"/>
  <c r="E15"/>
  <c r="F54"/>
  <c r="J14"/>
  <c r="J12"/>
  <c r="J52"/>
  <c r="E7"/>
  <c r="E70"/>
  <c i="3" r="J37"/>
  <c r="J36"/>
  <c i="1" r="AY56"/>
  <c i="3" r="J35"/>
  <c i="1" r="AX56"/>
  <c i="3"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F75"/>
  <c r="E73"/>
  <c r="F52"/>
  <c r="E50"/>
  <c r="J24"/>
  <c r="E24"/>
  <c r="J78"/>
  <c r="J23"/>
  <c r="J21"/>
  <c r="E21"/>
  <c r="J54"/>
  <c r="J20"/>
  <c r="J18"/>
  <c r="E18"/>
  <c r="F78"/>
  <c r="J17"/>
  <c r="J15"/>
  <c r="E15"/>
  <c r="F54"/>
  <c r="J14"/>
  <c r="J12"/>
  <c r="J75"/>
  <c r="E7"/>
  <c r="E71"/>
  <c i="2" r="J37"/>
  <c r="J36"/>
  <c i="1" r="AY55"/>
  <c i="2" r="J35"/>
  <c i="1" r="AX55"/>
  <c i="2" r="BI468"/>
  <c r="BH468"/>
  <c r="BG468"/>
  <c r="BF468"/>
  <c r="T468"/>
  <c r="T467"/>
  <c r="R468"/>
  <c r="R467"/>
  <c r="P468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2"/>
  <c r="BH452"/>
  <c r="BG452"/>
  <c r="BF452"/>
  <c r="T452"/>
  <c r="R452"/>
  <c r="P452"/>
  <c r="BI450"/>
  <c r="BH450"/>
  <c r="BG450"/>
  <c r="BF450"/>
  <c r="T450"/>
  <c r="R450"/>
  <c r="P450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4"/>
  <c r="BH404"/>
  <c r="BG404"/>
  <c r="BF404"/>
  <c r="T404"/>
  <c r="R404"/>
  <c r="P404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4"/>
  <c r="BH394"/>
  <c r="BG394"/>
  <c r="BF394"/>
  <c r="T394"/>
  <c r="R394"/>
  <c r="P394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9"/>
  <c r="BH379"/>
  <c r="BG379"/>
  <c r="BF379"/>
  <c r="T379"/>
  <c r="R379"/>
  <c r="P379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1"/>
  <c r="BH361"/>
  <c r="BG361"/>
  <c r="BF361"/>
  <c r="T361"/>
  <c r="R361"/>
  <c r="P361"/>
  <c r="BI358"/>
  <c r="BH358"/>
  <c r="BG358"/>
  <c r="BF358"/>
  <c r="T358"/>
  <c r="R358"/>
  <c r="P358"/>
  <c r="BI354"/>
  <c r="BH354"/>
  <c r="BG354"/>
  <c r="BF354"/>
  <c r="T354"/>
  <c r="R354"/>
  <c r="P354"/>
  <c r="BI352"/>
  <c r="BH352"/>
  <c r="BG352"/>
  <c r="BF352"/>
  <c r="T352"/>
  <c r="R352"/>
  <c r="P352"/>
  <c r="BI346"/>
  <c r="BH346"/>
  <c r="BG346"/>
  <c r="BF346"/>
  <c r="T346"/>
  <c r="R346"/>
  <c r="P346"/>
  <c r="BI340"/>
  <c r="BH340"/>
  <c r="BG340"/>
  <c r="BF340"/>
  <c r="T340"/>
  <c r="R340"/>
  <c r="P340"/>
  <c r="BI334"/>
  <c r="BH334"/>
  <c r="BG334"/>
  <c r="BF334"/>
  <c r="T334"/>
  <c r="R334"/>
  <c r="P334"/>
  <c r="BI330"/>
  <c r="BH330"/>
  <c r="BG330"/>
  <c r="BF330"/>
  <c r="T330"/>
  <c r="R330"/>
  <c r="P330"/>
  <c r="BI327"/>
  <c r="BH327"/>
  <c r="BG327"/>
  <c r="BF327"/>
  <c r="T327"/>
  <c r="R327"/>
  <c r="P327"/>
  <c r="BI323"/>
  <c r="BH323"/>
  <c r="BG323"/>
  <c r="BF323"/>
  <c r="T323"/>
  <c r="R323"/>
  <c r="P323"/>
  <c r="BI318"/>
  <c r="BH318"/>
  <c r="BG318"/>
  <c r="BF318"/>
  <c r="T318"/>
  <c r="R318"/>
  <c r="P318"/>
  <c r="BI312"/>
  <c r="BH312"/>
  <c r="BG312"/>
  <c r="BF312"/>
  <c r="T312"/>
  <c r="R312"/>
  <c r="P312"/>
  <c r="BI307"/>
  <c r="BH307"/>
  <c r="BG307"/>
  <c r="BF307"/>
  <c r="T307"/>
  <c r="R307"/>
  <c r="P307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R190"/>
  <c r="P190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66"/>
  <c r="BH166"/>
  <c r="BG166"/>
  <c r="BF166"/>
  <c r="T166"/>
  <c r="R166"/>
  <c r="P166"/>
  <c r="BI160"/>
  <c r="BH160"/>
  <c r="BG160"/>
  <c r="BF160"/>
  <c r="T160"/>
  <c r="R160"/>
  <c r="P160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2"/>
  <c r="E80"/>
  <c r="J55"/>
  <c r="J54"/>
  <c r="F52"/>
  <c r="E50"/>
  <c r="J18"/>
  <c r="E18"/>
  <c r="F55"/>
  <c r="J17"/>
  <c r="J15"/>
  <c r="E15"/>
  <c r="F54"/>
  <c r="J14"/>
  <c r="J12"/>
  <c r="J82"/>
  <c r="E7"/>
  <c r="E48"/>
  <c i="1" r="L50"/>
  <c r="AM50"/>
  <c r="AM49"/>
  <c r="L49"/>
  <c r="AM47"/>
  <c r="L47"/>
  <c r="L45"/>
  <c r="L44"/>
  <c i="2" r="BK195"/>
  <c r="BK358"/>
  <c r="J404"/>
  <c r="BK166"/>
  <c r="BK443"/>
  <c r="BK200"/>
  <c r="BK369"/>
  <c i="3" r="BK101"/>
  <c r="J83"/>
  <c i="4" r="J82"/>
  <c i="2" r="BK126"/>
  <c r="J275"/>
  <c r="J361"/>
  <c r="J379"/>
  <c r="BK281"/>
  <c i="1" r="AS54"/>
  <c i="2" r="BK237"/>
  <c r="J413"/>
  <c r="J111"/>
  <c r="BK401"/>
  <c r="J465"/>
  <c r="BK296"/>
  <c r="BK154"/>
  <c i="3" r="BK107"/>
  <c r="J89"/>
  <c i="2" r="BK361"/>
  <c r="J433"/>
  <c r="BK213"/>
  <c r="J427"/>
  <c r="BK439"/>
  <c i="3" r="J102"/>
  <c i="2" r="J439"/>
  <c r="BK146"/>
  <c r="BK231"/>
  <c r="J373"/>
  <c r="J137"/>
  <c r="BK111"/>
  <c r="J216"/>
  <c i="3" r="J96"/>
  <c r="BK95"/>
  <c i="2" r="BK423"/>
  <c r="BK421"/>
  <c r="BK388"/>
  <c r="J365"/>
  <c r="J380"/>
  <c r="BK122"/>
  <c r="BK256"/>
  <c i="3" r="BK105"/>
  <c r="J103"/>
  <c i="4" r="BK91"/>
  <c i="2" r="J302"/>
  <c r="J415"/>
  <c r="BK103"/>
  <c r="BK243"/>
  <c r="BK250"/>
  <c r="BK323"/>
  <c r="BK425"/>
  <c r="J126"/>
  <c i="3" r="J84"/>
  <c r="BK100"/>
  <c i="2" r="BK312"/>
  <c r="BK404"/>
  <c r="J200"/>
  <c r="BK413"/>
  <c r="J456"/>
  <c r="J239"/>
  <c r="BK107"/>
  <c i="3" r="BK103"/>
  <c r="J86"/>
  <c i="4" r="BK89"/>
  <c i="2" r="J340"/>
  <c r="BK91"/>
  <c r="J262"/>
  <c r="J369"/>
  <c r="BK456"/>
  <c r="J233"/>
  <c r="BK247"/>
  <c r="BK373"/>
  <c i="3" r="BK96"/>
  <c r="J99"/>
  <c i="2" r="BK447"/>
  <c r="J197"/>
  <c r="J417"/>
  <c r="BK130"/>
  <c r="J195"/>
  <c r="J367"/>
  <c i="3" r="J91"/>
  <c i="4" r="J83"/>
  <c i="2" r="J247"/>
  <c r="J307"/>
  <c r="J188"/>
  <c r="BK216"/>
  <c r="BK291"/>
  <c r="BK417"/>
  <c i="3" r="BK102"/>
  <c r="BK87"/>
  <c i="4" r="J90"/>
  <c i="2" r="BK137"/>
  <c r="J220"/>
  <c r="J267"/>
  <c r="BK273"/>
  <c r="BK300"/>
  <c r="BK390"/>
  <c r="J119"/>
  <c i="3" r="J98"/>
  <c i="4" r="J89"/>
  <c i="2" r="BK233"/>
  <c r="J237"/>
  <c r="BK95"/>
  <c r="BK133"/>
  <c r="J287"/>
  <c r="J394"/>
  <c r="J243"/>
  <c i="3" r="BK90"/>
  <c r="J90"/>
  <c i="4" r="BK85"/>
  <c i="2" r="J435"/>
  <c r="J224"/>
  <c r="BK275"/>
  <c r="J390"/>
  <c r="BK398"/>
  <c r="BK465"/>
  <c r="BK184"/>
  <c r="BK334"/>
  <c i="4" r="BK82"/>
  <c i="2" r="BK468"/>
  <c r="BK367"/>
  <c r="J450"/>
  <c r="BK415"/>
  <c r="J213"/>
  <c r="J254"/>
  <c i="3" r="BK86"/>
  <c r="BK85"/>
  <c i="2" r="J334"/>
  <c r="J401"/>
  <c r="J461"/>
  <c r="BK340"/>
  <c r="J374"/>
  <c i="3" r="BK83"/>
  <c r="J94"/>
  <c i="2" r="J443"/>
  <c r="J95"/>
  <c r="BK188"/>
  <c r="J323"/>
  <c r="J452"/>
  <c r="J354"/>
  <c r="BK375"/>
  <c r="BK190"/>
  <c i="3" r="BK94"/>
  <c i="4" r="J91"/>
  <c i="2" r="BK405"/>
  <c r="J463"/>
  <c r="BK224"/>
  <c r="J296"/>
  <c r="BK206"/>
  <c r="BK365"/>
  <c r="BK208"/>
  <c r="J184"/>
  <c i="3" r="BK91"/>
  <c r="J105"/>
  <c i="4" r="BK83"/>
  <c i="2" r="J409"/>
  <c r="BK450"/>
  <c r="J190"/>
  <c r="J149"/>
  <c r="J146"/>
  <c r="BK346"/>
  <c r="J405"/>
  <c r="BK239"/>
  <c i="3" r="J106"/>
  <c i="4" r="J92"/>
  <c i="2" r="J258"/>
  <c r="J133"/>
  <c r="J352"/>
  <c r="BK259"/>
  <c r="J395"/>
  <c r="J130"/>
  <c r="BK302"/>
  <c i="4" r="BK88"/>
  <c i="2" r="BK394"/>
  <c r="J388"/>
  <c r="J281"/>
  <c r="BK461"/>
  <c r="J273"/>
  <c r="BK277"/>
  <c i="3" r="BK104"/>
  <c i="4" r="BK87"/>
  <c i="2" r="BK452"/>
  <c r="BK149"/>
  <c r="BK197"/>
  <c r="BK380"/>
  <c r="BK433"/>
  <c r="J99"/>
  <c r="BK228"/>
  <c i="3" r="BK92"/>
  <c r="BK84"/>
  <c i="4" r="J84"/>
  <c i="2" r="BK384"/>
  <c r="J291"/>
  <c r="J346"/>
  <c r="J400"/>
  <c r="BK395"/>
  <c r="J107"/>
  <c r="BK258"/>
  <c i="3" r="J104"/>
  <c r="BK88"/>
  <c i="4" r="J88"/>
  <c i="2" r="J231"/>
  <c r="J312"/>
  <c r="BK400"/>
  <c r="J122"/>
  <c r="BK115"/>
  <c r="J318"/>
  <c r="BK262"/>
  <c i="3" r="BK98"/>
  <c r="BK89"/>
  <c i="4" r="BK90"/>
  <c r="J86"/>
  <c i="2" r="J154"/>
  <c r="BK379"/>
  <c r="BK409"/>
  <c r="J206"/>
  <c r="J375"/>
  <c r="BK431"/>
  <c r="BK220"/>
  <c r="BK283"/>
  <c i="3" r="J88"/>
  <c r="F34"/>
  <c i="2" r="J423"/>
  <c r="BK435"/>
  <c r="J398"/>
  <c r="BK330"/>
  <c r="BK352"/>
  <c i="3" r="BK93"/>
  <c r="J87"/>
  <c i="2" r="J208"/>
  <c r="BK318"/>
  <c r="J425"/>
  <c r="J447"/>
  <c r="BK178"/>
  <c r="J259"/>
  <c r="J421"/>
  <c i="3" r="J100"/>
  <c i="4" r="BK86"/>
  <c i="2" r="BK248"/>
  <c i="3" r="J93"/>
  <c i="4" r="BK84"/>
  <c i="2" r="J256"/>
  <c r="J115"/>
  <c r="J468"/>
  <c r="BK427"/>
  <c r="BK119"/>
  <c r="J248"/>
  <c i="3" r="J107"/>
  <c r="J101"/>
  <c r="J92"/>
  <c i="4" r="J87"/>
  <c i="2" r="BK267"/>
  <c r="J300"/>
  <c r="BK327"/>
  <c r="J91"/>
  <c r="BK354"/>
  <c r="J384"/>
  <c r="J103"/>
  <c r="J166"/>
  <c i="3" r="BK99"/>
  <c i="4" r="BK92"/>
  <c i="2" r="J458"/>
  <c r="BK254"/>
  <c r="J330"/>
  <c r="BK99"/>
  <c r="J283"/>
  <c r="BK374"/>
  <c i="4" r="J85"/>
  <c i="2" r="J277"/>
  <c r="J178"/>
  <c r="BK458"/>
  <c r="J327"/>
  <c r="J358"/>
  <c r="J431"/>
  <c r="BK160"/>
  <c i="3" r="J95"/>
  <c i="2" r="J250"/>
  <c r="BK287"/>
  <c r="J160"/>
  <c r="BK463"/>
  <c r="J228"/>
  <c r="BK307"/>
  <c i="3" r="J85"/>
  <c r="BK106"/>
  <c i="2" l="1" r="BK301"/>
  <c r="J301"/>
  <c r="J64"/>
  <c r="BK261"/>
  <c r="J261"/>
  <c r="J62"/>
  <c r="T301"/>
  <c r="P389"/>
  <c r="P455"/>
  <c i="3" r="BK97"/>
  <c r="J97"/>
  <c r="J61"/>
  <c i="4" r="BK81"/>
  <c r="BK80"/>
  <c r="J80"/>
  <c r="J59"/>
  <c i="2" r="R90"/>
  <c r="R261"/>
  <c r="BK295"/>
  <c r="J295"/>
  <c r="J63"/>
  <c r="R295"/>
  <c r="BK360"/>
  <c r="J360"/>
  <c r="J65"/>
  <c r="BK389"/>
  <c r="J389"/>
  <c r="J66"/>
  <c r="T455"/>
  <c i="3" r="T82"/>
  <c i="2" r="BK90"/>
  <c r="P261"/>
  <c r="P301"/>
  <c r="R360"/>
  <c r="T360"/>
  <c r="BK455"/>
  <c r="J455"/>
  <c r="J67"/>
  <c i="3" r="P82"/>
  <c r="P97"/>
  <c i="4" r="P81"/>
  <c r="P80"/>
  <c i="1" r="AU57"/>
  <c i="2" r="P90"/>
  <c r="P89"/>
  <c r="P88"/>
  <c i="1" r="AU55"/>
  <c i="2" r="T261"/>
  <c r="P295"/>
  <c r="T295"/>
  <c r="P360"/>
  <c r="T389"/>
  <c i="3" r="BK82"/>
  <c r="J82"/>
  <c r="J60"/>
  <c r="R97"/>
  <c i="4" r="R81"/>
  <c r="R80"/>
  <c i="2" r="T90"/>
  <c r="T89"/>
  <c r="T88"/>
  <c r="R301"/>
  <c r="R389"/>
  <c r="R455"/>
  <c i="3" r="R82"/>
  <c r="R81"/>
  <c r="T97"/>
  <c i="4" r="T81"/>
  <c r="T80"/>
  <c i="2" r="BK467"/>
  <c r="J467"/>
  <c r="J68"/>
  <c i="4" r="E48"/>
  <c r="F55"/>
  <c r="F76"/>
  <c r="BE83"/>
  <c r="BE86"/>
  <c r="BE87"/>
  <c r="BE84"/>
  <c r="BE90"/>
  <c r="BE91"/>
  <c r="J74"/>
  <c r="BE82"/>
  <c r="BE85"/>
  <c r="BE88"/>
  <c r="BE89"/>
  <c r="BE92"/>
  <c i="3" r="J52"/>
  <c r="F55"/>
  <c r="BE90"/>
  <c r="BE101"/>
  <c r="BE106"/>
  <c r="E48"/>
  <c r="J55"/>
  <c r="J77"/>
  <c r="BE83"/>
  <c r="BE92"/>
  <c r="BE96"/>
  <c r="BE102"/>
  <c r="BE104"/>
  <c r="F77"/>
  <c r="BE85"/>
  <c r="BE86"/>
  <c r="BE88"/>
  <c r="BE94"/>
  <c r="BE98"/>
  <c r="BE100"/>
  <c r="BE103"/>
  <c r="BE105"/>
  <c i="2" r="J90"/>
  <c r="J61"/>
  <c i="3" r="BE84"/>
  <c r="BE87"/>
  <c r="BE93"/>
  <c r="BE95"/>
  <c r="BE107"/>
  <c r="BE89"/>
  <c r="BE91"/>
  <c r="BE99"/>
  <c i="1" r="BA56"/>
  <c i="2" r="E78"/>
  <c r="F84"/>
  <c r="BE133"/>
  <c r="BE154"/>
  <c r="BE178"/>
  <c r="BE197"/>
  <c r="BE208"/>
  <c r="BE233"/>
  <c r="BE237"/>
  <c r="BE250"/>
  <c r="BE281"/>
  <c r="BE291"/>
  <c r="BE302"/>
  <c r="BE354"/>
  <c r="BE398"/>
  <c r="BE415"/>
  <c r="J52"/>
  <c r="F85"/>
  <c r="BE91"/>
  <c r="BE115"/>
  <c r="BE137"/>
  <c r="BE146"/>
  <c r="BE188"/>
  <c r="BE224"/>
  <c r="BE243"/>
  <c r="BE254"/>
  <c r="BE307"/>
  <c r="BE312"/>
  <c r="BE352"/>
  <c r="BE367"/>
  <c r="BE388"/>
  <c r="BE413"/>
  <c r="BE417"/>
  <c r="BE447"/>
  <c r="BE450"/>
  <c r="BE468"/>
  <c r="BE99"/>
  <c r="BE126"/>
  <c r="BE200"/>
  <c r="BE228"/>
  <c r="BE231"/>
  <c r="BE318"/>
  <c r="BE323"/>
  <c r="BE361"/>
  <c r="BE369"/>
  <c r="BE394"/>
  <c r="BE423"/>
  <c r="BE425"/>
  <c r="BE433"/>
  <c r="BE439"/>
  <c r="BE443"/>
  <c r="BE452"/>
  <c r="BE461"/>
  <c r="BE463"/>
  <c r="BE103"/>
  <c r="BE119"/>
  <c r="BE130"/>
  <c r="BE220"/>
  <c r="BE239"/>
  <c r="BE248"/>
  <c r="BE258"/>
  <c r="BE275"/>
  <c r="BE277"/>
  <c r="BE334"/>
  <c r="BE340"/>
  <c r="BE374"/>
  <c r="BE390"/>
  <c r="BE395"/>
  <c r="BE95"/>
  <c r="BE107"/>
  <c r="BE122"/>
  <c r="BE160"/>
  <c r="BE166"/>
  <c r="BE184"/>
  <c r="BE195"/>
  <c r="BE216"/>
  <c r="BE247"/>
  <c r="BE256"/>
  <c r="BE259"/>
  <c r="BE267"/>
  <c r="BE273"/>
  <c r="BE296"/>
  <c r="BE327"/>
  <c r="BE384"/>
  <c r="BE405"/>
  <c r="BE409"/>
  <c r="BE427"/>
  <c r="BE456"/>
  <c r="BE458"/>
  <c r="BE465"/>
  <c r="BE111"/>
  <c r="BE149"/>
  <c r="BE190"/>
  <c r="BE206"/>
  <c r="BE213"/>
  <c r="BE262"/>
  <c r="BE283"/>
  <c r="BE287"/>
  <c r="BE300"/>
  <c r="BE330"/>
  <c r="BE346"/>
  <c r="BE358"/>
  <c r="BE365"/>
  <c r="BE373"/>
  <c r="BE375"/>
  <c r="BE379"/>
  <c r="BE380"/>
  <c r="BE400"/>
  <c r="BE401"/>
  <c r="BE404"/>
  <c r="BE421"/>
  <c r="BE431"/>
  <c r="BE435"/>
  <c i="3" r="F36"/>
  <c i="1" r="BC56"/>
  <c i="4" r="F36"/>
  <c i="1" r="BC57"/>
  <c i="3" r="F37"/>
  <c i="1" r="BD56"/>
  <c i="2" r="J34"/>
  <c i="1" r="AW55"/>
  <c i="3" r="J34"/>
  <c i="1" r="AW56"/>
  <c i="4" r="F34"/>
  <c i="1" r="BA57"/>
  <c i="2" r="F35"/>
  <c i="1" r="BB55"/>
  <c i="2" r="F34"/>
  <c i="1" r="BA55"/>
  <c i="3" r="F35"/>
  <c i="1" r="BB56"/>
  <c i="4" r="F37"/>
  <c i="1" r="BD57"/>
  <c i="2" r="F37"/>
  <c i="1" r="BD55"/>
  <c i="4" r="J34"/>
  <c i="1" r="AW57"/>
  <c i="4" r="F35"/>
  <c i="1" r="BB57"/>
  <c i="2" r="F36"/>
  <c i="1" r="BC55"/>
  <c i="3" l="1" r="P81"/>
  <c i="1" r="AU56"/>
  <c i="3" r="T81"/>
  <c i="2" r="BK89"/>
  <c r="J89"/>
  <c r="J60"/>
  <c r="R89"/>
  <c r="R88"/>
  <c i="3" r="BK81"/>
  <c r="J81"/>
  <c i="4" r="J81"/>
  <c r="J60"/>
  <c i="1" r="BA54"/>
  <c r="W30"/>
  <c i="3" r="J30"/>
  <c i="1" r="AG56"/>
  <c r="AU54"/>
  <c i="2" r="F33"/>
  <c i="1" r="AZ55"/>
  <c i="4" r="J30"/>
  <c i="1" r="AG57"/>
  <c i="2" r="J33"/>
  <c i="1" r="AV55"/>
  <c r="AT55"/>
  <c i="3" r="F33"/>
  <c i="1" r="AZ56"/>
  <c r="BD54"/>
  <c r="W33"/>
  <c r="BB54"/>
  <c r="AX54"/>
  <c r="BC54"/>
  <c r="AY54"/>
  <c i="4" r="J33"/>
  <c i="1" r="AV57"/>
  <c r="AT57"/>
  <c r="AN57"/>
  <c i="4" r="F33"/>
  <c i="1" r="AZ57"/>
  <c i="3" r="J33"/>
  <c i="1" r="AV56"/>
  <c r="AT56"/>
  <c r="AN56"/>
  <c i="2" l="1" r="BK88"/>
  <c r="J88"/>
  <c i="3" r="J59"/>
  <c i="4" r="J39"/>
  <c i="3" r="J39"/>
  <c i="1" r="AW54"/>
  <c r="AK30"/>
  <c i="2" r="J30"/>
  <c i="1" r="AG55"/>
  <c r="AG54"/>
  <c r="AK26"/>
  <c r="W31"/>
  <c r="AZ54"/>
  <c r="W29"/>
  <c r="W32"/>
  <c i="2" l="1" r="J39"/>
  <c r="J59"/>
  <c i="1" r="AN55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<sst xmlns="http://schemas.openxmlformats.org/spreadsheetml/2006/main">
  <si>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</si>
  <si>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</si>
  <si>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</si>
  <si>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</si>
  <si>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</si>
  <si>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{ce5337e9-f445-401c-a914-097bb0bde482}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</si>
  <si>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</si>
  <si>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</si>
  <si>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</si>
  <si>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</si>
  <si>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</si>
  <si>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</si>
  <si>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</si>
  <si>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</si>
  <si>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221-25-10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</si>
  <si>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</si>
  <si>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</si>
  <si>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Dobruška - Účelová komunikace a zpevněné plochy za gymnáziem</t>
  </si>
  <si>
    <t>KSO:</t>
  </si>
  <si>
    <t/>
  </si>
  <si>
    <t>CC-CZ:</t>
  </si>
  <si>
    <t>Místo:</t>
  </si>
  <si>
    <t>Dobruška</t>
  </si>
  <si>
    <t>Datum:</t>
  </si>
  <si>
    <t>22. 5. 2025</t>
  </si>
  <si>
    <t>Zadavatel:</t>
  </si>
  <si>
    <t>IČ:</t>
  </si>
  <si>
    <t xml:space="preserve">Královohradecký kraj, Pivovarské náměstí 1245/2 </t>
  </si>
  <si>
    <t>DIČ:</t>
  </si>
  <si>
    <t>Účastník:</t>
  </si>
  <si>
    <t>Vyplň údaj</t>
  </si>
  <si>
    <t>Projektant:</t>
  </si>
  <si>
    <t>Hronovský – dopravní projekce s.r.o.</t>
  </si>
  <si>
    <t>True</t>
  </si>
  <si>
    <t>Zpracovatel:</t>
  </si>
  <si>
    <t xml:space="preserve">Kamil Hronovský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</si>
  <si>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</si>
  <si>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</si>
  <si>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</si>
  <si>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</si>
  <si>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</si>
  <si>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</si>
  <si>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</si>
  <si>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</si>
  <si>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</si>
  <si>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</si>
  <si>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</si>
  <si>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</si>
  <si>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</si>
  <si>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</si>
  <si>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</si>
  <si>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</si>
  <si>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</si>
  <si>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</si>
  <si>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</si>
  <si>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</si>
  <si>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</si>
  <si>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</si>
  <si>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</si>
  <si>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</si>
  <si>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</si>
  <si>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</si>
  <si>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</si>
  <si>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</si>
  <si>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</si>
  <si>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</si>
  <si>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</si>
  <si>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</si>
  <si>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</si>
  <si>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</si>
  <si>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</si>
  <si>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</si>
  <si>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</si>
  <si>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</si>
  <si>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</si>
  <si>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</si>
  <si>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</si>
  <si>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</si>
  <si>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</si>
  <si>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</si>
  <si>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</si>
  <si>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{298a7fd4-1026-445a-860f-67a614b04ed0}</t>
  </si>
  <si>
    <t>2</t>
  </si>
  <si>
    <t>SO 401</t>
  </si>
  <si>
    <t>Elektroinstalace dobíjecích stanic</t>
  </si>
  <si>
    <t>{98773a0a-0959-49ad-9859-edeb18954afa}</t>
  </si>
  <si>
    <t>VON</t>
  </si>
  <si>
    <t xml:space="preserve">Vedlejší rozpočtové náklady </t>
  </si>
  <si>
    <t>{e23cb77d-3044-44a2-a2df-2cca799a4b05}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</si>
  <si>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</si>
  <si>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</si>
  <si>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</si>
  <si>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</si>
  <si>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</si>
  <si>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</si>
  <si>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</si>
  <si>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</si>
  <si>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 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</si>
  <si>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</si>
  <si>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</si>
  <si>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</si>
  <si>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</si>
  <si>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</si>
  <si>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</si>
  <si>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</si>
  <si>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</si>
  <si>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</si>
  <si>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</si>
  <si>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</si>
  <si>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</si>
  <si>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</si>
  <si>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</si>
  <si>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</si>
  <si>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</si>
  <si>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</si>
  <si>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</si>
  <si>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</si>
  <si>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</si>
  <si>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</si>
  <si>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</si>
  <si>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</si>
  <si>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 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</si>
  <si>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</si>
  <si>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</si>
  <si>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</si>
  <si>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</si>
  <si>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2025 01</t>
  </si>
  <si>
    <t>4</t>
  </si>
  <si>
    <t>-1304497842</t>
  </si>
  <si>
    <t>Online PSC</t>
  </si>
  <si>
    <t>https://podminky.urs.cz/item/CS_URS_2025_01/111211101</t>
  </si>
  <si>
    <t>VV</t>
  </si>
  <si>
    <t>35</t>
  </si>
  <si>
    <t>"viz výkresy PD přílohy D.1.1.1. - D.1.1.9."</t>
  </si>
  <si>
    <t>112155315</t>
  </si>
  <si>
    <t>Štěpkování s naložením na dopravní prostředek a odvozem do 20 km keřového porostu hustého</t>
  </si>
  <si>
    <t>1154706871</t>
  </si>
  <si>
    <t>https://podminky.urs.cz/item/CS_URS_2025_01/112155315</t>
  </si>
  <si>
    <t>3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</si>
  <si>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</si>
  <si>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</si>
  <si>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-863810635</t>
  </si>
  <si>
    <t>https://podminky.urs.cz/item/CS_URS_2025_01/113106132</t>
  </si>
  <si>
    <t>27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</si>
  <si>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</si>
  <si>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</si>
  <si>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-545452245</t>
  </si>
  <si>
    <t>https://podminky.urs.cz/item/CS_URS_2025_01/113106134</t>
  </si>
  <si>
    <t>10"zůstane na místě (bude znovu použita)"</t>
  </si>
  <si>
    <t>5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</si>
  <si>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</si>
  <si>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</si>
  <si>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502207560</t>
  </si>
  <si>
    <t>https://podminky.urs.cz/item/CS_URS_2025_01/113107162</t>
  </si>
  <si>
    <t>116</t>
  </si>
  <si>
    <t>6</t>
  </si>
  <si>
    <t>113107183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</si>
  <si>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</si>
  <si>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2140251373</t>
  </si>
  <si>
    <t>https://podminky.urs.cz/item/CS_URS_2025_01/113107183</t>
  </si>
  <si>
    <t>7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</si>
  <si>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</si>
  <si>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</si>
  <si>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1456599504</t>
  </si>
  <si>
    <t>https://podminky.urs.cz/item/CS_URS_2025_01/113107225</t>
  </si>
  <si>
    <t>393</t>
  </si>
  <si>
    <t>8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</si>
  <si>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</si>
  <si>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</si>
  <si>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-2093273420</t>
  </si>
  <si>
    <t>https://podminky.urs.cz/item/CS_URS_2025_01/113107332</t>
  </si>
  <si>
    <t>14"viz výkresy PD přílohy D.1.1.1. - D.1.1.9."</t>
  </si>
  <si>
    <t>9</t>
  </si>
  <si>
    <t>113154512</t>
  </si>
  <si>
    <t>Frézování živičného podkladu nebo krytu s naložením hmot na dopravní prostředek plochy do 500 m2 pruhu šířky do 0,5 m, tloušťky vrstvy 40 mm</t>
  </si>
  <si>
    <t>-1348664848</t>
  </si>
  <si>
    <t>https://podminky.urs.cz/item/CS_URS_2025_01/113154512</t>
  </si>
  <si>
    <t>30</t>
  </si>
  <si>
    <t>10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</si>
  <si>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</si>
  <si>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</si>
  <si>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</si>
  <si>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-980664672</t>
  </si>
  <si>
    <t>https://podminky.urs.cz/item/CS_URS_2025_01/113201112</t>
  </si>
  <si>
    <t>31,60</t>
  </si>
  <si>
    <t>11</t>
  </si>
  <si>
    <t>113202111</t>
  </si>
  <si>
    <t>Vytrhání obrub s vybouráním lože, s přemístěním hmot na skládku na vzdálenost do 3 m nebo s naložením na dopravní prostředek z krajníků nebo obrubníků stojatých</t>
  </si>
  <si>
    <t>1184377421</t>
  </si>
  <si>
    <t>https://podminky.urs.cz/item/CS_URS_2025_01/113202111</t>
  </si>
  <si>
    <t>17"viz výkresy PD přílohy D.1.1.1. - D.1.1.9."</t>
  </si>
  <si>
    <t>121151113</t>
  </si>
  <si>
    <t>Sejmutí ornice strojně při souvislé ploše přes 100 do 500 m2, tl. vrstvy do 200 mm</t>
  </si>
  <si>
    <t>644616568</t>
  </si>
  <si>
    <t>https://podminky.urs.cz/item/CS_URS_2025_01/121151113</t>
  </si>
  <si>
    <t>483</t>
  </si>
  <si>
    <t>13</t>
  </si>
  <si>
    <t>122452204</t>
  </si>
  <si>
    <t>Odkopávky a prokopávky nezapažené pro silnice a dálnice strojně v hornině třídy těžitelnosti II přes 100 do 500 m3</t>
  </si>
  <si>
    <t>m3</t>
  </si>
  <si>
    <t>-1526087235</t>
  </si>
  <si>
    <t>https://podminky.urs.cz/item/CS_URS_2025_01/122452204</t>
  </si>
  <si>
    <t>392,50</t>
  </si>
  <si>
    <t>Mezisoučet</t>
  </si>
  <si>
    <t>"Sanace zemní pláne - výkop v tl. 30 cm (pouze dle lokálních podmínek)"</t>
  </si>
  <si>
    <t>711,70*0,3</t>
  </si>
  <si>
    <t>Součet</t>
  </si>
  <si>
    <t>14</t>
  </si>
  <si>
    <t>129001101</t>
  </si>
  <si>
    <t>Příplatek k cenám vykopávek za ztížení vykopávky v blízkosti podzemního vedení nebo výbušnin v horninách jakékoliv třídy</t>
  </si>
  <si>
    <t>-329997070</t>
  </si>
  <si>
    <t>https://podminky.urs.cz/item/CS_URS_2025_01/129001101</t>
  </si>
  <si>
    <t>606,01*0,1 'Přepočtené koeficientem množství</t>
  </si>
  <si>
    <t>15</t>
  </si>
  <si>
    <t>134702102</t>
  </si>
  <si>
    <t>Vykopávky pro vodárenskou studnu nespouštěnou pro jakýkoliv tvar studny, se svislým přemístěním výkopku na terén a s vodorovným přemístěním výkopku do 20 m od kraje výkopu půdorysné plochy výkopu do 4 m2 v horninách třídy těžitelnosti I a II, skupiny 1 až 4 kromě hornin kašovité konsistence a tekoucích s pažením příložným nebo zátažným, v hloubce přes 2 do 6 m</t>
  </si>
  <si>
    <t>477466518</t>
  </si>
  <si>
    <t>https://podminky.urs.cz/item/CS_URS_2025_01/134702102</t>
  </si>
  <si>
    <t>"Vsakovací studny"</t>
  </si>
  <si>
    <t>(3,85*3,14*2*2)*2</t>
  </si>
  <si>
    <t>16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</si>
  <si>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</si>
  <si>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</si>
  <si>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-1350285047</t>
  </si>
  <si>
    <t>https://podminky.urs.cz/item/CS_URS_2025_01/162351103</t>
  </si>
  <si>
    <t>"ornice pro zpětné použití na mezideponii a zpět"</t>
  </si>
  <si>
    <t>38,25</t>
  </si>
  <si>
    <t>17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</si>
  <si>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</si>
  <si>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</si>
  <si>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-2041775380</t>
  </si>
  <si>
    <t>https://podminky.urs.cz/item/CS_URS_2025_01/162451106</t>
  </si>
  <si>
    <t>"přebytek ornice"</t>
  </si>
  <si>
    <t>34,20</t>
  </si>
  <si>
    <t>18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</si>
  <si>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</si>
  <si>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</si>
  <si>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-930447275</t>
  </si>
  <si>
    <t>https://podminky.urs.cz/item/CS_URS_2025_01/162751117</t>
  </si>
  <si>
    <t>96,712-53,80</t>
  </si>
  <si>
    <t>19</t>
  </si>
  <si>
    <t>167151101</t>
  </si>
  <si>
    <t>Nakládání, skládání a překládání neulehlého výkopku nebo sypaniny strojně nakládání, množství do 100 m3, z horniny třídy těžitelnosti I, skupiny 1 až 3</t>
  </si>
  <si>
    <t>-2010887443</t>
  </si>
  <si>
    <t>https://podminky.urs.cz/item/CS_URS_2025_01/167151101</t>
  </si>
  <si>
    <t>"ornice pro zpětné použití z mezideponii"</t>
  </si>
  <si>
    <t>20</t>
  </si>
  <si>
    <t>171151103</t>
  </si>
  <si>
    <t>Uložení sypanin do násypů strojně s rozprostřením sypaniny ve vrstvách a s hrubým urovnáním zhutněných z hornin soudržných jakékoliv třídy těžitelnosti</t>
  </si>
  <si>
    <t>-2060126818</t>
  </si>
  <si>
    <t>https://podminky.urs.cz/item/CS_URS_2025_01/171151103</t>
  </si>
  <si>
    <t>13,30</t>
  </si>
  <si>
    <t>M</t>
  </si>
  <si>
    <t>58331R00</t>
  </si>
  <si>
    <t xml:space="preserve">vhodný hutnitelný násypový materiál </t>
  </si>
  <si>
    <t>t</t>
  </si>
  <si>
    <t>336915636</t>
  </si>
  <si>
    <t>13,3*1,8 'Přepočtené koeficientem množství</t>
  </si>
  <si>
    <t>22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</si>
  <si>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</si>
  <si>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</si>
  <si>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560455443</t>
  </si>
  <si>
    <t>https://podminky.urs.cz/item/CS_URS_2025_01/171152111</t>
  </si>
  <si>
    <t>"Sanace zemní pláně pouze dle lokálních podmínek"</t>
  </si>
  <si>
    <t>711,7*0,3</t>
  </si>
  <si>
    <t>23</t>
  </si>
  <si>
    <t>58344229</t>
  </si>
  <si>
    <t>štěrkodrť frakce 0/125</t>
  </si>
  <si>
    <t>1338385345</t>
  </si>
  <si>
    <t>213,51*2 'Přepočtené koeficientem množství</t>
  </si>
  <si>
    <t>24</t>
  </si>
  <si>
    <t>171201231</t>
  </si>
  <si>
    <t>Poplatek za uložení stavebního odpadu na recyklační skládce (skládkovné) zeminy a kamení zatříděného do Katalogu odpadů pod kódem 17 05 04</t>
  </si>
  <si>
    <t>-2004175885</t>
  </si>
  <si>
    <t>https://podminky.urs.cz/item/CS_URS_2025_01/171201231</t>
  </si>
  <si>
    <t>648,922*1,8 'Přepočtené koeficientem množství</t>
  </si>
  <si>
    <t>25</t>
  </si>
  <si>
    <t>171203111</t>
  </si>
  <si>
    <t>Uložení výkopku bez zhutnění s hrubým rozhrnutím v rovině nebo na svahu do 1:5</t>
  </si>
  <si>
    <t>1457351601</t>
  </si>
  <si>
    <t>https://podminky.urs.cz/item/CS_URS_2025_01/171203111</t>
  </si>
  <si>
    <t>26</t>
  </si>
  <si>
    <t>171251201</t>
  </si>
  <si>
    <t>Uložení sypaniny na skládky nebo meziskládky bez hutnění s upravením uložené sypaniny do předepsaného tvaru</t>
  </si>
  <si>
    <t>566517799</t>
  </si>
  <si>
    <t>https://podminky.urs.cz/item/CS_URS_2025_01/171251201</t>
  </si>
  <si>
    <t>174151101</t>
  </si>
  <si>
    <t>Zásyp sypaninou z jakékoliv horniny strojně s uložením výkopku ve vrstvách se zhutněním jam, šachet, rýh nebo kolem objektů v těchto vykopávkách</t>
  </si>
  <si>
    <t>-579319569</t>
  </si>
  <si>
    <t>https://podminky.urs.cz/item/CS_URS_2025_01/174151101</t>
  </si>
  <si>
    <t>26,9*2</t>
  </si>
  <si>
    <t>28</t>
  </si>
  <si>
    <t>175101229</t>
  </si>
  <si>
    <t xml:space="preserve">Prosátí zeminy pro ohumusování </t>
  </si>
  <si>
    <t>1524903432</t>
  </si>
  <si>
    <t>29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</si>
  <si>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</si>
  <si>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</si>
  <si>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-1541860647</t>
  </si>
  <si>
    <t>https://podminky.urs.cz/item/CS_URS_2025_01/181111121</t>
  </si>
  <si>
    <t>180,75</t>
  </si>
  <si>
    <t>181111122</t>
  </si>
  <si>
    <t>Plošná úprava terénu v zemině skupiny 1 až 4 s urovnáním povrchu bez doplnění ornice souvislé plochy do 500 m2 při nerovnostech terénu přes 100 do 150 mm na svahu přes 1:5 do 1:2</t>
  </si>
  <si>
    <t>-1476365829</t>
  </si>
  <si>
    <t>https://podminky.urs.cz/item/CS_URS_2025_01/181111122</t>
  </si>
  <si>
    <t>74,25</t>
  </si>
  <si>
    <t>31</t>
  </si>
  <si>
    <t>181351103</t>
  </si>
  <si>
    <t>Rozprostření a urovnání ornice v rovině nebo ve svahu sklonu do 1:5 strojně při souvislé ploše přes 100 do 500 m2, tl. vrstvy do 200 mm</t>
  </si>
  <si>
    <t>-1532355270</t>
  </si>
  <si>
    <t>https://podminky.urs.cz/item/CS_URS_2025_01/181351103</t>
  </si>
  <si>
    <t>32</t>
  </si>
  <si>
    <t>181411131</t>
  </si>
  <si>
    <t>Založení trávníku na půdě předem připravené plochy do 1000 m2 výsevem včetně utažení parkového v rovině nebo na svahu do 1:5</t>
  </si>
  <si>
    <t>184865070</t>
  </si>
  <si>
    <t>33</t>
  </si>
  <si>
    <t>00572410</t>
  </si>
  <si>
    <t>osivo směs travní parková</t>
  </si>
  <si>
    <t>kg</t>
  </si>
  <si>
    <t>1775800598</t>
  </si>
  <si>
    <t>180,75*0,04 'Přepočtené koeficientem množství</t>
  </si>
  <si>
    <t>34</t>
  </si>
  <si>
    <t>181411132</t>
  </si>
  <si>
    <t>Založení trávníku na půdě předem připravené plochy do 1000 m2 výsevem včetně utažení parkového na svahu přes 1:5 do 1:2</t>
  </si>
  <si>
    <t>1244800659</t>
  </si>
  <si>
    <t>https://podminky.urs.cz/item/CS_URS_2025_01/181411132</t>
  </si>
  <si>
    <t>-152920364</t>
  </si>
  <si>
    <t>74,25*0,04 'Přepočtené koeficientem množství</t>
  </si>
  <si>
    <t>36</t>
  </si>
  <si>
    <t>181951112</t>
  </si>
  <si>
    <t>Úprava pláně vyrovnáním výškových rozdílů strojně v hornině třídy těžitelnosti I, skupiny 1 až 3 se zhutněním</t>
  </si>
  <si>
    <t>1333366333</t>
  </si>
  <si>
    <t>https://podminky.urs.cz/item/CS_URS_2025_01/181951112</t>
  </si>
  <si>
    <t>711,70</t>
  </si>
  <si>
    <t>37</t>
  </si>
  <si>
    <t>182351023</t>
  </si>
  <si>
    <t>Rozprostření a urovnání ornice ve svahu sklonu přes 1:5 strojně při souvislé ploše do 100 m2, tl. vrstvy do 200 mm</t>
  </si>
  <si>
    <t>-1253343582</t>
  </si>
  <si>
    <t>https://podminky.urs.cz/item/CS_URS_2025_01/182351023</t>
  </si>
  <si>
    <t>38</t>
  </si>
  <si>
    <t>183403161</t>
  </si>
  <si>
    <t>Obdělání půdy válením v rovině nebo na svahu do 1:5</t>
  </si>
  <si>
    <t>-59632885</t>
  </si>
  <si>
    <t>39</t>
  </si>
  <si>
    <t>183403261</t>
  </si>
  <si>
    <t>Obdělání půdy válením na svahu přes 1:5 do 1:2</t>
  </si>
  <si>
    <t>1191078228</t>
  </si>
  <si>
    <t>https://podminky.urs.cz/item/CS_URS_2025_01/183403261</t>
  </si>
  <si>
    <t>40</t>
  </si>
  <si>
    <t>184818233</t>
  </si>
  <si>
    <t>Ochrana kmene bedněním před poškozením stavebním provozem zřízení včetně odstranění výšky bednění do 2 m průměru kmene přes 500 do 700 mm</t>
  </si>
  <si>
    <t>kus</t>
  </si>
  <si>
    <t>1625976053</t>
  </si>
  <si>
    <t>https://podminky.urs.cz/item/CS_URS_2025_01/184818233</t>
  </si>
  <si>
    <t>41</t>
  </si>
  <si>
    <t>184853511</t>
  </si>
  <si>
    <t>Chemické odplevelení půdy před založením kultury, trávníku nebo zpevněných ploch strojně o výměře jednotlivě přes 20 m2 postřikem na široko v rovině nebo na svahu do 1:5</t>
  </si>
  <si>
    <t>863246056</t>
  </si>
  <si>
    <t>https://podminky.urs.cz/item/CS_URS_2025_01/184853511</t>
  </si>
  <si>
    <t>42</t>
  </si>
  <si>
    <t>184853512</t>
  </si>
  <si>
    <t>Chemické odplevelení půdy před založením kultury, trávníku nebo zpevněných ploch strojně o výměře jednotlivě přes 20 m2 postřikem na široko na svahu přes 1:5 do 1:2</t>
  </si>
  <si>
    <t>-800300858</t>
  </si>
  <si>
    <t>https://podminky.urs.cz/item/CS_URS_2025_01/184853512</t>
  </si>
  <si>
    <t>43</t>
  </si>
  <si>
    <t>185803111</t>
  </si>
  <si>
    <t>Ošetření trávníku jednorázové v rovině nebo na svahu do 1:5</t>
  </si>
  <si>
    <t>-1899087261</t>
  </si>
  <si>
    <t>44</t>
  </si>
  <si>
    <t>185803112</t>
  </si>
  <si>
    <t>Ošetření trávníku jednorázové na svahu přes 1:5 do 1:2</t>
  </si>
  <si>
    <t>-363607461</t>
  </si>
  <si>
    <t>https://podminky.urs.cz/item/CS_URS_2025_01/185803112</t>
  </si>
  <si>
    <t>Zakládání</t>
  </si>
  <si>
    <t>45</t>
  </si>
  <si>
    <t>211531111</t>
  </si>
  <si>
    <t>Výplň kamenivem do rýh odvodňovacích žeber nebo trativodů bez zhutnění, s úpravou povrchu výplně kamenivem hrubým drceným frakce 16 až 32 mm</t>
  </si>
  <si>
    <t>1727314955</t>
  </si>
  <si>
    <t>https://podminky.urs.cz/item/CS_URS_2025_01/211531111</t>
  </si>
  <si>
    <t>"Vsakovací průleh"</t>
  </si>
  <si>
    <t>56*0,5*0,65</t>
  </si>
  <si>
    <t>46</t>
  </si>
  <si>
    <t>211971110</t>
  </si>
  <si>
    <t>Zřízení opláštění výplně z geotextilie odvodňovacích žeber nebo trativodů v rýze nebo zářezu se stěnami šikmými o sklonu do 1:2</t>
  </si>
  <si>
    <t>815739061</t>
  </si>
  <si>
    <t>https://podminky.urs.cz/item/CS_URS_2025_01/211971110</t>
  </si>
  <si>
    <t>56*2*0,5*1,1</t>
  </si>
  <si>
    <t>(0,5+0,6+0,6)*56*1,1</t>
  </si>
  <si>
    <t>47</t>
  </si>
  <si>
    <t>69311080</t>
  </si>
  <si>
    <t>geotextilie netkaná separační, ochranná, filtrační, drenážní PES 200g/m2</t>
  </si>
  <si>
    <t>-902235058</t>
  </si>
  <si>
    <t>61,6*1,2 'Přepočtené koeficientem množství</t>
  </si>
  <si>
    <t>48</t>
  </si>
  <si>
    <t>69311081</t>
  </si>
  <si>
    <t>geotextilie netkaná separační, ochranná, filtrační, drenážní PES 300g/m2</t>
  </si>
  <si>
    <t>18792133</t>
  </si>
  <si>
    <t>104,72*1,2 'Přepočtené koeficientem množství</t>
  </si>
  <si>
    <t>49</t>
  </si>
  <si>
    <t>213141111</t>
  </si>
  <si>
    <t>Zřízení vrstvy z geotextilie filtrační, separační, odvodňovací, ochranné, výztužné nebo protierozní v rovině nebo ve sklonu do 1:5, šířky do 3 m</t>
  </si>
  <si>
    <t>1001455897</t>
  </si>
  <si>
    <t>https://podminky.urs.cz/item/CS_URS_2025_01/213141111</t>
  </si>
  <si>
    <t>2,5</t>
  </si>
  <si>
    <t>50</t>
  </si>
  <si>
    <t>RMAT0002</t>
  </si>
  <si>
    <t>folie PE proti prorůstání trávy</t>
  </si>
  <si>
    <t>-920634072</t>
  </si>
  <si>
    <t>2,5*1,2 'Přepočtené koeficientem množství</t>
  </si>
  <si>
    <t>51</t>
  </si>
  <si>
    <t>243311111</t>
  </si>
  <si>
    <t>Výplň na dně vodárenské studny hloubky do 10m z betonu se zvýšenými nároky na prostředí tř. C 25/30</t>
  </si>
  <si>
    <t>-501286272</t>
  </si>
  <si>
    <t>https://podminky.urs.cz/item/CS_URS_2025_01/243311111</t>
  </si>
  <si>
    <t>1,15*1,15*3,14*0,3*2</t>
  </si>
  <si>
    <t>52</t>
  </si>
  <si>
    <t>243531111</t>
  </si>
  <si>
    <t>Výplň na dně vodárenské studny hloubky do 10m z kameniva hrubého drceného frakce 32 až 63 mm</t>
  </si>
  <si>
    <t>-997861979</t>
  </si>
  <si>
    <t>https://podminky.urs.cz/item/CS_URS_2025_01/243531111</t>
  </si>
  <si>
    <t>53</t>
  </si>
  <si>
    <t>249791135</t>
  </si>
  <si>
    <t>Otvory vtokové v plášti vodárenské studny z trubek tlakových z tvrdého PVC vnějšího průměru 160 mm</t>
  </si>
  <si>
    <t>1388299566</t>
  </si>
  <si>
    <t>https://podminky.urs.cz/item/CS_URS_2025_01/249791135</t>
  </si>
  <si>
    <t>Svislé a kompletní konstrukce</t>
  </si>
  <si>
    <t>54</t>
  </si>
  <si>
    <t>339921131</t>
  </si>
  <si>
    <t>Osazování palisád betonových v řadě se zabetonováním výšky palisády do 500 mm</t>
  </si>
  <si>
    <t>1252747548</t>
  </si>
  <si>
    <t>https://podminky.urs.cz/item/CS_URS_2025_01/339921131</t>
  </si>
  <si>
    <t>10,45</t>
  </si>
  <si>
    <t>55</t>
  </si>
  <si>
    <t>59228407</t>
  </si>
  <si>
    <t>palisáda tyčová hranatá betonová 110x110mm v 400mm přírodní</t>
  </si>
  <si>
    <t>-1244236688</t>
  </si>
  <si>
    <t>Komunikace pozemní</t>
  </si>
  <si>
    <t>56</t>
  </si>
  <si>
    <t>564851011</t>
  </si>
  <si>
    <t>Podklad ze štěrkodrti ŠD s rozprostřením a zhutněním plochy jednotlivě do 100 m2, po zhutnění tl. 150 mm</t>
  </si>
  <si>
    <t>-1116789195</t>
  </si>
  <si>
    <t>https://podminky.urs.cz/item/CS_URS_2025_01/564851011</t>
  </si>
  <si>
    <t>86"Konstrukce parkovacích stání"</t>
  </si>
  <si>
    <t>57</t>
  </si>
  <si>
    <t>564851111</t>
  </si>
  <si>
    <t>Podklad ze štěrkodrti ŠD s rozprostřením a zhutněním plochy přes 100 m2, po zhutnění tl. 150 mm</t>
  </si>
  <si>
    <t>-184188152</t>
  </si>
  <si>
    <t>https://podminky.urs.cz/item/CS_URS_2025_01/564851111</t>
  </si>
  <si>
    <t>602,50"Konstrukce vozovky"</t>
  </si>
  <si>
    <t>58</t>
  </si>
  <si>
    <t>564861011</t>
  </si>
  <si>
    <t>Podklad ze štěrkodrti ŠD s rozprostřením a zhutněním plochy jednotlivě do 100 m2, po zhutnění tl. 200 mm</t>
  </si>
  <si>
    <t>619853819</t>
  </si>
  <si>
    <t>https://podminky.urs.cz/item/CS_URS_2025_01/564861011</t>
  </si>
  <si>
    <t>44,5"Konstrukce pochozí plochy z dlažby"</t>
  </si>
  <si>
    <t>59</t>
  </si>
  <si>
    <t>564861111</t>
  </si>
  <si>
    <t>Podklad ze štěrkodrti ŠD s rozprostřením a zhutněním plochy přes 100 m2, po zhutnění tl. 200 mm</t>
  </si>
  <si>
    <t>1472573703</t>
  </si>
  <si>
    <t>https://podminky.urs.cz/item/CS_URS_2025_01/564861111</t>
  </si>
  <si>
    <t>60</t>
  </si>
  <si>
    <t>565145111</t>
  </si>
  <si>
    <t>Asfaltový beton vrstva podkladní ACP 16 (obalované kamenivo střednězrnné - OKS) s rozprostřením a zhutněním v pruhu šířky přes 1,5 do 3 m, po zhutnění tl. 60 mm</t>
  </si>
  <si>
    <t>-650601753</t>
  </si>
  <si>
    <t>https://podminky.urs.cz/item/CS_URS_2025_01/565145111</t>
  </si>
  <si>
    <t>61</t>
  </si>
  <si>
    <t>571908111.1</t>
  </si>
  <si>
    <t>Kryt vymývaným dekoračním kamenivem (kačírkem) tl 150 mm</t>
  </si>
  <si>
    <t>-383250621</t>
  </si>
  <si>
    <t>62</t>
  </si>
  <si>
    <t>573111112</t>
  </si>
  <si>
    <t>Postřik infiltrační PI z asfaltu silničního s posypem kamenivem, v množství 1,00 kg/m2</t>
  </si>
  <si>
    <t>-710935113</t>
  </si>
  <si>
    <t>https://podminky.urs.cz/item/CS_URS_2025_01/573111112</t>
  </si>
  <si>
    <t>63</t>
  </si>
  <si>
    <t>573211107</t>
  </si>
  <si>
    <t>Postřik spojovací PS bez posypu kamenivem z asfaltu silničního, v množství 0,30 kg/m2</t>
  </si>
  <si>
    <t>-1552614854</t>
  </si>
  <si>
    <t>https://podminky.urs.cz/item/CS_URS_2025_01/573211107</t>
  </si>
  <si>
    <t>30"Obnova živičného krytu"</t>
  </si>
  <si>
    <t>64</t>
  </si>
  <si>
    <t>577134111</t>
  </si>
  <si>
    <t>Asfaltový beton vrstva obrusná ACO 11 (ABS) s rozprostřením a se zhutněním z nemodifikovaného asfaltu v pruhu šířky do 3 m tř. I (ACO 11+), po zhutnění tl. 40 mm</t>
  </si>
  <si>
    <t>-1407116347</t>
  </si>
  <si>
    <t>https://podminky.urs.cz/item/CS_URS_2025_01/577134111</t>
  </si>
  <si>
    <t>65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</si>
  <si>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</si>
  <si>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</si>
  <si>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-742488435</t>
  </si>
  <si>
    <t>https://podminky.urs.cz/item/CS_URS_2025_01/596211210</t>
  </si>
  <si>
    <t>10"Předláždění chodníku (využita stávající dlažba)"</t>
  </si>
  <si>
    <t>66</t>
  </si>
  <si>
    <t>59245020</t>
  </si>
  <si>
    <t>dlažba skladebná betonová 200x100mm tl 80mm přírodní</t>
  </si>
  <si>
    <t>-1042367813</t>
  </si>
  <si>
    <t>44,5*1,03 'Přepočtené koeficientem množství</t>
  </si>
  <si>
    <t>67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</si>
  <si>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</si>
  <si>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</si>
  <si>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1553879553</t>
  </si>
  <si>
    <t>https://podminky.urs.cz/item/CS_URS_2025_01/596212211</t>
  </si>
  <si>
    <t>68</t>
  </si>
  <si>
    <t>799680429</t>
  </si>
  <si>
    <t>86*1,03 'Přepočtené koeficientem množství</t>
  </si>
  <si>
    <t>Trubní vedení</t>
  </si>
  <si>
    <t>69</t>
  </si>
  <si>
    <t>871313121</t>
  </si>
  <si>
    <t>Montáž kanalizačního potrubí z tvrdého PVC-U hladkého plnostěnného tuhost SN 8 DN 160</t>
  </si>
  <si>
    <t>739446232</t>
  </si>
  <si>
    <t>https://podminky.urs.cz/item/CS_URS_2025_01/871313121</t>
  </si>
  <si>
    <t>"Vsakovací studny"6*2</t>
  </si>
  <si>
    <t>70</t>
  </si>
  <si>
    <t>28611210</t>
  </si>
  <si>
    <t>trubka kanalizační PVC-U plnostěnná jednovrstvá DN 160x6000mm SN8</t>
  </si>
  <si>
    <t>2004324037</t>
  </si>
  <si>
    <t>12*1,03 'Přepočtené koeficientem množství</t>
  </si>
  <si>
    <t>71</t>
  </si>
  <si>
    <t>87726R034</t>
  </si>
  <si>
    <t>Textilní lapač nečistot vsakovací studny</t>
  </si>
  <si>
    <t>-501137122</t>
  </si>
  <si>
    <t>https://podminky.urs.cz/item/CS_URS_2025_01/87726R034</t>
  </si>
  <si>
    <t>72</t>
  </si>
  <si>
    <t>894411311</t>
  </si>
  <si>
    <t>Osazení betonových nebo železobetonových dílců pro šachty skruží rovných</t>
  </si>
  <si>
    <t>-615909312</t>
  </si>
  <si>
    <t>https://podminky.urs.cz/item/CS_URS_2025_01/894411311</t>
  </si>
  <si>
    <t>73</t>
  </si>
  <si>
    <t>59226R031</t>
  </si>
  <si>
    <t>PREFABRIKOVANÁ SKRUŽ DN 2500 mm TBS-Q.2 2500/500/90</t>
  </si>
  <si>
    <t>26623519</t>
  </si>
  <si>
    <t>74</t>
  </si>
  <si>
    <t>59226R032</t>
  </si>
  <si>
    <t>PREFABRIKOVANÁ SKRUŽ DN 2500 mm TBS-Q.2 2500/1000/90</t>
  </si>
  <si>
    <t>-2058541890</t>
  </si>
  <si>
    <t>75</t>
  </si>
  <si>
    <t>894412411</t>
  </si>
  <si>
    <t>Osazení betonových nebo železobetonových dílců pro šachty skruží přechodových</t>
  </si>
  <si>
    <t>-122762617</t>
  </si>
  <si>
    <t>https://podminky.urs.cz/item/CS_URS_2025_01/894412411</t>
  </si>
  <si>
    <t>76</t>
  </si>
  <si>
    <t>28661714.1</t>
  </si>
  <si>
    <t>konus šachtový betonový TBR-Q.2-2500-625/900/100 D 400, centrický</t>
  </si>
  <si>
    <t>-828752995</t>
  </si>
  <si>
    <t>77</t>
  </si>
  <si>
    <t>899132121</t>
  </si>
  <si>
    <t>Výměna (výšková úprava) poklopu kanalizačního s rámem pevným s ošetřením podkladních vrstev hloubky do 25 cm</t>
  </si>
  <si>
    <t>912896631</t>
  </si>
  <si>
    <t>https://podminky.urs.cz/item/CS_URS_2025_01/899132121</t>
  </si>
  <si>
    <t>78</t>
  </si>
  <si>
    <t>899204112</t>
  </si>
  <si>
    <t>Osazení mříží litinových včetně rámů a košů na bahno pro třídu zatížení D400, E600</t>
  </si>
  <si>
    <t>-10282789</t>
  </si>
  <si>
    <t>https://podminky.urs.cz/item/CS_URS_2025_01/899204112</t>
  </si>
  <si>
    <t>"Vsakovací studny"2</t>
  </si>
  <si>
    <t>79</t>
  </si>
  <si>
    <t>55241040</t>
  </si>
  <si>
    <t>mříž litinová 600/40T, 420x620 D400</t>
  </si>
  <si>
    <t>-733214074</t>
  </si>
  <si>
    <t>Ostatní konstrukce a práce, bourání</t>
  </si>
  <si>
    <t>80</t>
  </si>
  <si>
    <t>912211111</t>
  </si>
  <si>
    <t>Montáž směrového sloupku plastového s odrazkou prostým uložením bez betonového základu silničního</t>
  </si>
  <si>
    <t>1103521709</t>
  </si>
  <si>
    <t>https://podminky.urs.cz/item/CS_URS_2025_01/912211111</t>
  </si>
  <si>
    <t>81</t>
  </si>
  <si>
    <t>40445158.1</t>
  </si>
  <si>
    <t>sloupek směrový silniční plastový 1,2m - Z11g</t>
  </si>
  <si>
    <t>-814830123</t>
  </si>
  <si>
    <t>82</t>
  </si>
  <si>
    <t>914111111</t>
  </si>
  <si>
    <t>Montáž svislé dopravní značky základní velikosti do 1 m2 objímkami na sloupky nebo konzoly</t>
  </si>
  <si>
    <t>1321826351</t>
  </si>
  <si>
    <t>2+3</t>
  </si>
  <si>
    <t>83</t>
  </si>
  <si>
    <t>40445625</t>
  </si>
  <si>
    <t>informativní značky provozní IP8, IP9, IP11-IP13 500x700mm</t>
  </si>
  <si>
    <t>-898059570</t>
  </si>
  <si>
    <t>84</t>
  </si>
  <si>
    <t>40445650</t>
  </si>
  <si>
    <t>dodatkové tabulky E7, E12, E13 500x300mm</t>
  </si>
  <si>
    <t>-2057467482</t>
  </si>
  <si>
    <t>85</t>
  </si>
  <si>
    <t>914511111</t>
  </si>
  <si>
    <t>Montáž sloupku dopravních značek délky do 3,5 m do betonového základu</t>
  </si>
  <si>
    <t>-569891686</t>
  </si>
  <si>
    <t>86</t>
  </si>
  <si>
    <t>40445235.1</t>
  </si>
  <si>
    <t>sloupek pro dopravní značku Al D 60mm v 3,5m</t>
  </si>
  <si>
    <t>754962216</t>
  </si>
  <si>
    <t>87</t>
  </si>
  <si>
    <t>915231111</t>
  </si>
  <si>
    <t>Vodorovné dopravní značení stříkaným plastem přechody pro chodce, šipky, symboly nápisy bílé základní</t>
  </si>
  <si>
    <t>973381147</t>
  </si>
  <si>
    <t>https://podminky.urs.cz/item/CS_URS_2025_01/915231111</t>
  </si>
  <si>
    <t>20,75</t>
  </si>
  <si>
    <t>88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</si>
  <si>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</si>
  <si>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</si>
  <si>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1776377587</t>
  </si>
  <si>
    <t>https://podminky.urs.cz/item/CS_URS_2025_01/915491211</t>
  </si>
  <si>
    <t>89</t>
  </si>
  <si>
    <t>59218001</t>
  </si>
  <si>
    <t>krajník betonový silniční 500x250x80mm</t>
  </si>
  <si>
    <t>-1269297104</t>
  </si>
  <si>
    <t>53*1,02 'Přepočtené koeficientem množství</t>
  </si>
  <si>
    <t>90</t>
  </si>
  <si>
    <t>915621111</t>
  </si>
  <si>
    <t>Předznačení pro vodorovné značení stříkané barvou nebo prováděné z nátěrových hmot plošné šipky, symboly, nápisy</t>
  </si>
  <si>
    <t>1841448974</t>
  </si>
  <si>
    <t>https://podminky.urs.cz/item/CS_URS_2025_01/915621111</t>
  </si>
  <si>
    <t>91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</si>
  <si>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</si>
  <si>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</si>
  <si>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-1489931152</t>
  </si>
  <si>
    <t>https://podminky.urs.cz/item/CS_URS_2025_01/916131213</t>
  </si>
  <si>
    <t>64,50+7,5+3</t>
  </si>
  <si>
    <t>92</t>
  </si>
  <si>
    <t>59217031</t>
  </si>
  <si>
    <t>obrubník silniční betonový 1000x150x250mm</t>
  </si>
  <si>
    <t>-1110862537</t>
  </si>
  <si>
    <t>64,5*1,02 'Přepočtené koeficientem množství</t>
  </si>
  <si>
    <t>93</t>
  </si>
  <si>
    <t>59217029</t>
  </si>
  <si>
    <t>obrubník silniční betonový nájezdový 1000x150x150mm</t>
  </si>
  <si>
    <t>-566515872</t>
  </si>
  <si>
    <t>7,5*1,01 'Přepočtené koeficientem množství</t>
  </si>
  <si>
    <t>94</t>
  </si>
  <si>
    <t>59217030</t>
  </si>
  <si>
    <t>obrubník silniční betonový přechodový 1000x150x150-250mm</t>
  </si>
  <si>
    <t>1535487816</t>
  </si>
  <si>
    <t>3*1,01 'Přepočtené koeficientem množství</t>
  </si>
  <si>
    <t>95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</si>
  <si>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</si>
  <si>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</si>
  <si>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104731704</t>
  </si>
  <si>
    <t>https://podminky.urs.cz/item/CS_URS_2025_01/916231213</t>
  </si>
  <si>
    <t>161+4+4</t>
  </si>
  <si>
    <t>96</t>
  </si>
  <si>
    <t>59217016</t>
  </si>
  <si>
    <t>obrubník betonový chodníkový 1000x80x250mm</t>
  </si>
  <si>
    <t>-1878087009</t>
  </si>
  <si>
    <t>161*1,02 'Přepočtené koeficientem množství</t>
  </si>
  <si>
    <t>97</t>
  </si>
  <si>
    <t>59217048</t>
  </si>
  <si>
    <t>obrubník obloukový betonový R 0,5-1m 80x250 přírodní</t>
  </si>
  <si>
    <t>-459620029</t>
  </si>
  <si>
    <t>8*1,02 'Přepočtené koeficientem množství</t>
  </si>
  <si>
    <t>98</t>
  </si>
  <si>
    <t>919726122</t>
  </si>
  <si>
    <t>Geotextilie netkaná pro ochranu, separaci nebo filtraci měrná hmotnost přes 200 do 300 g/m2</t>
  </si>
  <si>
    <t>-1320180440</t>
  </si>
  <si>
    <t>https://podminky.urs.cz/item/CS_URS_2025_01/919726122</t>
  </si>
  <si>
    <t>99</t>
  </si>
  <si>
    <t>919726123</t>
  </si>
  <si>
    <t>Geotextilie netkaná pro ochranu, separaci nebo filtraci měrná hmotnost přes 300 do 500 g/m2</t>
  </si>
  <si>
    <t>-1500995742</t>
  </si>
  <si>
    <t>https://podminky.urs.cz/item/CS_URS_2025_01/919726123</t>
  </si>
  <si>
    <t>192,50</t>
  </si>
  <si>
    <t>100</t>
  </si>
  <si>
    <t>919735111</t>
  </si>
  <si>
    <t>Řezání stávajícího živičného krytu nebo podkladu hloubky do 50 mm</t>
  </si>
  <si>
    <t>-305637640</t>
  </si>
  <si>
    <t>https://podminky.urs.cz/item/CS_URS_2025_01/919735111</t>
  </si>
  <si>
    <t>7,50</t>
  </si>
  <si>
    <t>101</t>
  </si>
  <si>
    <t>91973R221</t>
  </si>
  <si>
    <t>Zalití spáry modifikovanou asfaltovou zálivkou s podrcením</t>
  </si>
  <si>
    <t>128396611</t>
  </si>
  <si>
    <t>16,5</t>
  </si>
  <si>
    <t>102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</si>
  <si>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</si>
  <si>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</si>
  <si>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-154743252</t>
  </si>
  <si>
    <t>https://podminky.urs.cz/item/CS_URS_2025_01/979054451</t>
  </si>
  <si>
    <t>103</t>
  </si>
  <si>
    <t>97995R101</t>
  </si>
  <si>
    <t>Ochrana kabelového vedení VO a NN - půlená chránička HDPE DN 110 vč. zemních prací (cca 0,4 m3/ bm, obsypu štěrkopískem)</t>
  </si>
  <si>
    <t>-642855693</t>
  </si>
  <si>
    <t>997</t>
  </si>
  <si>
    <t>Přesun sutě</t>
  </si>
  <si>
    <t>104</t>
  </si>
  <si>
    <t>997221551</t>
  </si>
  <si>
    <t>Vodorovná doprava suti bez naložení, ale se složením a s hrubým urovnáním ze sypkých materiálů, na vzdálenost do 1 km</t>
  </si>
  <si>
    <t>1480932117</t>
  </si>
  <si>
    <t>https://podminky.urs.cz/item/CS_URS_2025_01/997221551</t>
  </si>
  <si>
    <t>105</t>
  </si>
  <si>
    <t>997221559</t>
  </si>
  <si>
    <t>Vodorovná doprava suti bez naložení, ale se složením a s hrubým urovnáním Příplatek k ceně za každý další započatý 1 km přes 1 km</t>
  </si>
  <si>
    <t>-93083493</t>
  </si>
  <si>
    <t>https://podminky.urs.cz/item/CS_URS_2025_01/997221559</t>
  </si>
  <si>
    <t>400,71*9 'Přepočtené koeficientem množství</t>
  </si>
  <si>
    <t>106</t>
  </si>
  <si>
    <t>997221611</t>
  </si>
  <si>
    <t>Nakládání na dopravní prostředky pro vodorovnou dopravu suti</t>
  </si>
  <si>
    <t>-1698698572</t>
  </si>
  <si>
    <t>https://podminky.urs.cz/item/CS_URS_2025_01/997221611</t>
  </si>
  <si>
    <t>107</t>
  </si>
  <si>
    <t>997221861</t>
  </si>
  <si>
    <t>Poplatek za uložení stavebního odpadu na recyklační skládce (skládkovné) z prostého betonu zatříděného do Katalogu odpadů pod kódem 17 01 01</t>
  </si>
  <si>
    <t>1910514899</t>
  </si>
  <si>
    <t>https://podminky.urs.cz/item/CS_URS_2025_01/997221861</t>
  </si>
  <si>
    <t>108</t>
  </si>
  <si>
    <t>997221875</t>
  </si>
  <si>
    <t>Poplatek za uložení stavebního odpadu na recyklační skládce (skládkovné) asfaltového bez obsahu dehtu zatříděného do Katalogu odpadů pod kódem 17 03 02</t>
  </si>
  <si>
    <t>-1079240716</t>
  </si>
  <si>
    <t>https://podminky.urs.cz/item/CS_URS_2025_01/997221875</t>
  </si>
  <si>
    <t>998</t>
  </si>
  <si>
    <t>Přesun hmot</t>
  </si>
  <si>
    <t>109</t>
  </si>
  <si>
    <t>998225111</t>
  </si>
  <si>
    <t>Přesun hmot pro komunikace s krytem z kameniva, monolitickým betonovým nebo živičným dopravní vzdálenost do 200 m jakékoliv délky objektu</t>
  </si>
  <si>
    <t>-1646206148</t>
  </si>
  <si>
    <t>https://podminky.urs.cz/item/CS_URS_2025_01/998225111</t>
  </si>
  <si>
    <t>SO 401 - Elektroinstalace dobíjecích stanic</t>
  </si>
  <si>
    <t xml:space="preserve"> </t>
  </si>
  <si>
    <t>D1 - Dodávka a montáž</t>
  </si>
  <si>
    <t>D2 - Zemní práce</t>
  </si>
  <si>
    <t>D1</t>
  </si>
  <si>
    <t>Dodávka a montáž</t>
  </si>
  <si>
    <t>Pol1</t>
  </si>
  <si>
    <t>Jistič B80/3</t>
  </si>
  <si>
    <t>ks</t>
  </si>
  <si>
    <t>Pol2</t>
  </si>
  <si>
    <t>Kompaktní pilíř SR522 s 5x VLC22, viz výkres schema</t>
  </si>
  <si>
    <t>Pol3</t>
  </si>
  <si>
    <t>Nabíjecí stanice EVB3S22N40M</t>
  </si>
  <si>
    <t>Pol4</t>
  </si>
  <si>
    <t>Sloupek EVA1PBS2 pro 2 nabíjecí stanice</t>
  </si>
  <si>
    <t>Pol5</t>
  </si>
  <si>
    <t>Kabel CYKY 5Jx16 pevně</t>
  </si>
  <si>
    <t>Pol6</t>
  </si>
  <si>
    <t>Kabel CYKY 5Jx10</t>
  </si>
  <si>
    <t>Pol7</t>
  </si>
  <si>
    <t>Chránička KF09120</t>
  </si>
  <si>
    <t>Pol8</t>
  </si>
  <si>
    <t>Napojení na stávající zařízení</t>
  </si>
  <si>
    <t>hod</t>
  </si>
  <si>
    <t>Pol9</t>
  </si>
  <si>
    <t>Práce nespecifikované (průchody, provozní manipulace atp.)</t>
  </si>
  <si>
    <t>Pol10</t>
  </si>
  <si>
    <t>Koordinace s ostatními profesemi</t>
  </si>
  <si>
    <t>Pol11</t>
  </si>
  <si>
    <t>Zhotovení dokumentace skutečného provedení</t>
  </si>
  <si>
    <t>Pol12</t>
  </si>
  <si>
    <t>Výchozí revize</t>
  </si>
  <si>
    <t>Pol13</t>
  </si>
  <si>
    <t>Spolupráce s revizním technikem</t>
  </si>
  <si>
    <t>PPV</t>
  </si>
  <si>
    <t>PPV 6,00% z montáže: materiál + práce</t>
  </si>
  <si>
    <t>%</t>
  </si>
  <si>
    <t>1165294361</t>
  </si>
  <si>
    <t>D2</t>
  </si>
  <si>
    <t>Zemní práce</t>
  </si>
  <si>
    <t>Pol14</t>
  </si>
  <si>
    <t>Vytýčení trasy</t>
  </si>
  <si>
    <t>km</t>
  </si>
  <si>
    <t>Pol15</t>
  </si>
  <si>
    <t>výkop pro základ pilíře</t>
  </si>
  <si>
    <t>Pol16</t>
  </si>
  <si>
    <t>výkop pro základ podstavce pro nabíjecí stanice</t>
  </si>
  <si>
    <t>Pol17</t>
  </si>
  <si>
    <t>Výkop rýhy 35/80</t>
  </si>
  <si>
    <t>Pol18</t>
  </si>
  <si>
    <t>Výkop rýhy 50/120</t>
  </si>
  <si>
    <t>Pol19</t>
  </si>
  <si>
    <t>Zhotovení pískového lože</t>
  </si>
  <si>
    <t>Pol20</t>
  </si>
  <si>
    <t>Bet základy pro pilíř a podstavec stanice</t>
  </si>
  <si>
    <t>Pol21</t>
  </si>
  <si>
    <t>Zához zeminy</t>
  </si>
  <si>
    <t>Pol22</t>
  </si>
  <si>
    <t>Odvoz přebytečné zeminy</t>
  </si>
  <si>
    <t>Pol23</t>
  </si>
  <si>
    <t>Provizorní úprava povrchu rýhy - rozprostření zeminy, uhrabání</t>
  </si>
  <si>
    <t xml:space="preserve">VON - Vedlejší rozpočtové náklady </t>
  </si>
  <si>
    <t>VRN - Vedlejší rozpočtové náklady</t>
  </si>
  <si>
    <t>VRN</t>
  </si>
  <si>
    <t>Vedlejší rozpočtové náklady</t>
  </si>
  <si>
    <t>VRN_001</t>
  </si>
  <si>
    <t>Geodetické práce při provádění stavby</t>
  </si>
  <si>
    <t>Kč</t>
  </si>
  <si>
    <t>314474648</t>
  </si>
  <si>
    <t>VRN_002</t>
  </si>
  <si>
    <t>Geodetické práce po výstavbě - geodetické zaměření skutečného provedení díla, vyhotovení geometrických plánů</t>
  </si>
  <si>
    <t>1537272937</t>
  </si>
  <si>
    <t>VRN_003</t>
  </si>
  <si>
    <t>Dokumentace skutečného provedení stavby (3x tištěná,CD)</t>
  </si>
  <si>
    <t>1049404127</t>
  </si>
  <si>
    <t>VRN_004</t>
  </si>
  <si>
    <t>Zařízení staveniště, zřízení, provoz, demontáž</t>
  </si>
  <si>
    <t>-236189730</t>
  </si>
  <si>
    <t>VRN_005</t>
  </si>
  <si>
    <t>Uvedení ploch poškozených vlivem realizace díla do stavu před zahájením realizace díla</t>
  </si>
  <si>
    <t>-196269506</t>
  </si>
  <si>
    <t>VRN_006</t>
  </si>
  <si>
    <t>Přechodné dopravní značení, projednání</t>
  </si>
  <si>
    <t>1910981980</t>
  </si>
  <si>
    <t>VRN_007</t>
  </si>
  <si>
    <t>Přechodné dopravní značení - značky pronájem, instalace, údržba</t>
  </si>
  <si>
    <t>-1322029627</t>
  </si>
  <si>
    <t>VRN_008</t>
  </si>
  <si>
    <t>Ochrana a zabezpečení stávajících inženýrských sítí po celou dobu realizace díla</t>
  </si>
  <si>
    <t>1696008803</t>
  </si>
  <si>
    <t>VRN_009</t>
  </si>
  <si>
    <t>Vytyčení stávajících sítí</t>
  </si>
  <si>
    <t>650186737</t>
  </si>
  <si>
    <t>VRN_010</t>
  </si>
  <si>
    <t>Fotodokumentace</t>
  </si>
  <si>
    <t>359491228</t>
  </si>
  <si>
    <t>VRN_011</t>
  </si>
  <si>
    <t>Realizační dokumentace stavby</t>
  </si>
  <si>
    <t>2141248819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</si>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</sst>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11101" TargetMode="External" /><Relationship Id="rId2" Type="http://schemas.openxmlformats.org/officeDocument/2006/relationships/hyperlink" Target="https://podminky.urs.cz/item/CS_URS_2025_01/112155315" TargetMode="External" /><Relationship Id="rId3" Type="http://schemas.openxmlformats.org/officeDocument/2006/relationships/hyperlink" Target="https://podminky.urs.cz/item/CS_URS_2025_01/113106132" TargetMode="External" /><Relationship Id="rId4" Type="http://schemas.openxmlformats.org/officeDocument/2006/relationships/hyperlink" Target="https://podminky.urs.cz/item/CS_URS_2025_01/113106134" TargetMode="External" /><Relationship Id="rId5" Type="http://schemas.openxmlformats.org/officeDocument/2006/relationships/hyperlink" Target="https://podminky.urs.cz/item/CS_URS_2025_01/113107162" TargetMode="External" /><Relationship Id="rId6" Type="http://schemas.openxmlformats.org/officeDocument/2006/relationships/hyperlink" Target="https://podminky.urs.cz/item/CS_URS_2025_01/113107183" TargetMode="External" /><Relationship Id="rId7" Type="http://schemas.openxmlformats.org/officeDocument/2006/relationships/hyperlink" Target="https://podminky.urs.cz/item/CS_URS_2025_01/113107225" TargetMode="External" /><Relationship Id="rId8" Type="http://schemas.openxmlformats.org/officeDocument/2006/relationships/hyperlink" Target="https://podminky.urs.cz/item/CS_URS_2025_01/113107332" TargetMode="External" /><Relationship Id="rId9" Type="http://schemas.openxmlformats.org/officeDocument/2006/relationships/hyperlink" Target="https://podminky.urs.cz/item/CS_URS_2025_01/113154512" TargetMode="External" /><Relationship Id="rId10" Type="http://schemas.openxmlformats.org/officeDocument/2006/relationships/hyperlink" Target="https://podminky.urs.cz/item/CS_URS_2025_01/113201112" TargetMode="External" /><Relationship Id="rId11" Type="http://schemas.openxmlformats.org/officeDocument/2006/relationships/hyperlink" Target="https://podminky.urs.cz/item/CS_URS_2025_01/113202111" TargetMode="External" /><Relationship Id="rId12" Type="http://schemas.openxmlformats.org/officeDocument/2006/relationships/hyperlink" Target="https://podminky.urs.cz/item/CS_URS_2025_01/121151113" TargetMode="External" /><Relationship Id="rId13" Type="http://schemas.openxmlformats.org/officeDocument/2006/relationships/hyperlink" Target="https://podminky.urs.cz/item/CS_URS_2025_01/122452204" TargetMode="External" /><Relationship Id="rId14" Type="http://schemas.openxmlformats.org/officeDocument/2006/relationships/hyperlink" Target="https://podminky.urs.cz/item/CS_URS_2025_01/129001101" TargetMode="External" /><Relationship Id="rId15" Type="http://schemas.openxmlformats.org/officeDocument/2006/relationships/hyperlink" Target="https://podminky.urs.cz/item/CS_URS_2025_01/134702102" TargetMode="External" /><Relationship Id="rId16" Type="http://schemas.openxmlformats.org/officeDocument/2006/relationships/hyperlink" Target="https://podminky.urs.cz/item/CS_URS_2025_01/162351103" TargetMode="External" /><Relationship Id="rId17" Type="http://schemas.openxmlformats.org/officeDocument/2006/relationships/hyperlink" Target="https://podminky.urs.cz/item/CS_URS_2025_01/162451106" TargetMode="External" /><Relationship Id="rId18" Type="http://schemas.openxmlformats.org/officeDocument/2006/relationships/hyperlink" Target="https://podminky.urs.cz/item/CS_URS_2025_01/162751117" TargetMode="External" /><Relationship Id="rId19" Type="http://schemas.openxmlformats.org/officeDocument/2006/relationships/hyperlink" Target="https://podminky.urs.cz/item/CS_URS_2025_01/167151101" TargetMode="External" /><Relationship Id="rId20" Type="http://schemas.openxmlformats.org/officeDocument/2006/relationships/hyperlink" Target="https://podminky.urs.cz/item/CS_URS_2025_01/171151103" TargetMode="External" /><Relationship Id="rId21" Type="http://schemas.openxmlformats.org/officeDocument/2006/relationships/hyperlink" Target="https://podminky.urs.cz/item/CS_URS_2025_01/171152111" TargetMode="External" /><Relationship Id="rId22" Type="http://schemas.openxmlformats.org/officeDocument/2006/relationships/hyperlink" Target="https://podminky.urs.cz/item/CS_URS_2025_01/171201231" TargetMode="External" /><Relationship Id="rId23" Type="http://schemas.openxmlformats.org/officeDocument/2006/relationships/hyperlink" Target="https://podminky.urs.cz/item/CS_URS_2025_01/171203111" TargetMode="External" /><Relationship Id="rId24" Type="http://schemas.openxmlformats.org/officeDocument/2006/relationships/hyperlink" Target="https://podminky.urs.cz/item/CS_URS_2025_01/171251201" TargetMode="External" /><Relationship Id="rId25" Type="http://schemas.openxmlformats.org/officeDocument/2006/relationships/hyperlink" Target="https://podminky.urs.cz/item/CS_URS_2025_01/174151101" TargetMode="External" /><Relationship Id="rId26" Type="http://schemas.openxmlformats.org/officeDocument/2006/relationships/hyperlink" Target="https://podminky.urs.cz/item/CS_URS_2025_01/181111121" TargetMode="External" /><Relationship Id="rId27" Type="http://schemas.openxmlformats.org/officeDocument/2006/relationships/hyperlink" Target="https://podminky.urs.cz/item/CS_URS_2025_01/181111122" TargetMode="External" /><Relationship Id="rId28" Type="http://schemas.openxmlformats.org/officeDocument/2006/relationships/hyperlink" Target="https://podminky.urs.cz/item/CS_URS_2025_01/181351103" TargetMode="External" /><Relationship Id="rId29" Type="http://schemas.openxmlformats.org/officeDocument/2006/relationships/hyperlink" Target="https://podminky.urs.cz/item/CS_URS_2025_01/181411132" TargetMode="External" /><Relationship Id="rId30" Type="http://schemas.openxmlformats.org/officeDocument/2006/relationships/hyperlink" Target="https://podminky.urs.cz/item/CS_URS_2025_01/181951112" TargetMode="External" /><Relationship Id="rId31" Type="http://schemas.openxmlformats.org/officeDocument/2006/relationships/hyperlink" Target="https://podminky.urs.cz/item/CS_URS_2025_01/182351023" TargetMode="External" /><Relationship Id="rId32" Type="http://schemas.openxmlformats.org/officeDocument/2006/relationships/hyperlink" Target="https://podminky.urs.cz/item/CS_URS_2025_01/183403261" TargetMode="External" /><Relationship Id="rId33" Type="http://schemas.openxmlformats.org/officeDocument/2006/relationships/hyperlink" Target="https://podminky.urs.cz/item/CS_URS_2025_01/184818233" TargetMode="External" /><Relationship Id="rId34" Type="http://schemas.openxmlformats.org/officeDocument/2006/relationships/hyperlink" Target="https://podminky.urs.cz/item/CS_URS_2025_01/184853511" TargetMode="External" /><Relationship Id="rId35" Type="http://schemas.openxmlformats.org/officeDocument/2006/relationships/hyperlink" Target="https://podminky.urs.cz/item/CS_URS_2025_01/184853512" TargetMode="External" /><Relationship Id="rId36" Type="http://schemas.openxmlformats.org/officeDocument/2006/relationships/hyperlink" Target="https://podminky.urs.cz/item/CS_URS_2025_01/185803112" TargetMode="External" /><Relationship Id="rId37" Type="http://schemas.openxmlformats.org/officeDocument/2006/relationships/hyperlink" Target="https://podminky.urs.cz/item/CS_URS_2025_01/211531111" TargetMode="External" /><Relationship Id="rId38" Type="http://schemas.openxmlformats.org/officeDocument/2006/relationships/hyperlink" Target="https://podminky.urs.cz/item/CS_URS_2025_01/211971110" TargetMode="External" /><Relationship Id="rId39" Type="http://schemas.openxmlformats.org/officeDocument/2006/relationships/hyperlink" Target="https://podminky.urs.cz/item/CS_URS_2025_01/213141111" TargetMode="External" /><Relationship Id="rId40" Type="http://schemas.openxmlformats.org/officeDocument/2006/relationships/hyperlink" Target="https://podminky.urs.cz/item/CS_URS_2025_01/243311111" TargetMode="External" /><Relationship Id="rId41" Type="http://schemas.openxmlformats.org/officeDocument/2006/relationships/hyperlink" Target="https://podminky.urs.cz/item/CS_URS_2025_01/243531111" TargetMode="External" /><Relationship Id="rId42" Type="http://schemas.openxmlformats.org/officeDocument/2006/relationships/hyperlink" Target="https://podminky.urs.cz/item/CS_URS_2025_01/249791135" TargetMode="External" /><Relationship Id="rId43" Type="http://schemas.openxmlformats.org/officeDocument/2006/relationships/hyperlink" Target="https://podminky.urs.cz/item/CS_URS_2025_01/339921131" TargetMode="External" /><Relationship Id="rId44" Type="http://schemas.openxmlformats.org/officeDocument/2006/relationships/hyperlink" Target="https://podminky.urs.cz/item/CS_URS_2025_01/564851011" TargetMode="External" /><Relationship Id="rId45" Type="http://schemas.openxmlformats.org/officeDocument/2006/relationships/hyperlink" Target="https://podminky.urs.cz/item/CS_URS_2025_01/564851111" TargetMode="External" /><Relationship Id="rId46" Type="http://schemas.openxmlformats.org/officeDocument/2006/relationships/hyperlink" Target="https://podminky.urs.cz/item/CS_URS_2025_01/564861011" TargetMode="External" /><Relationship Id="rId47" Type="http://schemas.openxmlformats.org/officeDocument/2006/relationships/hyperlink" Target="https://podminky.urs.cz/item/CS_URS_2025_01/564861111" TargetMode="External" /><Relationship Id="rId48" Type="http://schemas.openxmlformats.org/officeDocument/2006/relationships/hyperlink" Target="https://podminky.urs.cz/item/CS_URS_2025_01/565145111" TargetMode="External" /><Relationship Id="rId49" Type="http://schemas.openxmlformats.org/officeDocument/2006/relationships/hyperlink" Target="https://podminky.urs.cz/item/CS_URS_2025_01/573111112" TargetMode="External" /><Relationship Id="rId50" Type="http://schemas.openxmlformats.org/officeDocument/2006/relationships/hyperlink" Target="https://podminky.urs.cz/item/CS_URS_2025_01/573211107" TargetMode="External" /><Relationship Id="rId51" Type="http://schemas.openxmlformats.org/officeDocument/2006/relationships/hyperlink" Target="https://podminky.urs.cz/item/CS_URS_2025_01/577134111" TargetMode="External" /><Relationship Id="rId52" Type="http://schemas.openxmlformats.org/officeDocument/2006/relationships/hyperlink" Target="https://podminky.urs.cz/item/CS_URS_2025_01/596211210" TargetMode="External" /><Relationship Id="rId53" Type="http://schemas.openxmlformats.org/officeDocument/2006/relationships/hyperlink" Target="https://podminky.urs.cz/item/CS_URS_2025_01/596212211" TargetMode="External" /><Relationship Id="rId54" Type="http://schemas.openxmlformats.org/officeDocument/2006/relationships/hyperlink" Target="https://podminky.urs.cz/item/CS_URS_2025_01/871313121" TargetMode="External" /><Relationship Id="rId55" Type="http://schemas.openxmlformats.org/officeDocument/2006/relationships/hyperlink" Target="https://podminky.urs.cz/item/CS_URS_2025_01/87726R034" TargetMode="External" /><Relationship Id="rId56" Type="http://schemas.openxmlformats.org/officeDocument/2006/relationships/hyperlink" Target="https://podminky.urs.cz/item/CS_URS_2025_01/894411311" TargetMode="External" /><Relationship Id="rId57" Type="http://schemas.openxmlformats.org/officeDocument/2006/relationships/hyperlink" Target="https://podminky.urs.cz/item/CS_URS_2025_01/894412411" TargetMode="External" /><Relationship Id="rId58" Type="http://schemas.openxmlformats.org/officeDocument/2006/relationships/hyperlink" Target="https://podminky.urs.cz/item/CS_URS_2025_01/899132121" TargetMode="External" /><Relationship Id="rId59" Type="http://schemas.openxmlformats.org/officeDocument/2006/relationships/hyperlink" Target="https://podminky.urs.cz/item/CS_URS_2025_01/899204112" TargetMode="External" /><Relationship Id="rId60" Type="http://schemas.openxmlformats.org/officeDocument/2006/relationships/hyperlink" Target="https://podminky.urs.cz/item/CS_URS_2025_01/912211111" TargetMode="External" /><Relationship Id="rId61" Type="http://schemas.openxmlformats.org/officeDocument/2006/relationships/hyperlink" Target="https://podminky.urs.cz/item/CS_URS_2025_01/915231111" TargetMode="External" /><Relationship Id="rId62" Type="http://schemas.openxmlformats.org/officeDocument/2006/relationships/hyperlink" Target="https://podminky.urs.cz/item/CS_URS_2025_01/915491211" TargetMode="External" /><Relationship Id="rId63" Type="http://schemas.openxmlformats.org/officeDocument/2006/relationships/hyperlink" Target="https://podminky.urs.cz/item/CS_URS_2025_01/915621111" TargetMode="External" /><Relationship Id="rId64" Type="http://schemas.openxmlformats.org/officeDocument/2006/relationships/hyperlink" Target="https://podminky.urs.cz/item/CS_URS_2025_01/916131213" TargetMode="External" /><Relationship Id="rId65" Type="http://schemas.openxmlformats.org/officeDocument/2006/relationships/hyperlink" Target="https://podminky.urs.cz/item/CS_URS_2025_01/916231213" TargetMode="External" /><Relationship Id="rId66" Type="http://schemas.openxmlformats.org/officeDocument/2006/relationships/hyperlink" Target="https://podminky.urs.cz/item/CS_URS_2025_01/919726122" TargetMode="External" /><Relationship Id="rId67" Type="http://schemas.openxmlformats.org/officeDocument/2006/relationships/hyperlink" Target="https://podminky.urs.cz/item/CS_URS_2025_01/919726123" TargetMode="External" /><Relationship Id="rId68" Type="http://schemas.openxmlformats.org/officeDocument/2006/relationships/hyperlink" Target="https://podminky.urs.cz/item/CS_URS_2025_01/919735111" TargetMode="External" /><Relationship Id="rId69" Type="http://schemas.openxmlformats.org/officeDocument/2006/relationships/hyperlink" Target="https://podminky.urs.cz/item/CS_URS_2025_01/979054451" TargetMode="External" /><Relationship Id="rId70" Type="http://schemas.openxmlformats.org/officeDocument/2006/relationships/hyperlink" Target="https://podminky.urs.cz/item/CS_URS_2025_01/997221551" TargetMode="External" /><Relationship Id="rId71" Type="http://schemas.openxmlformats.org/officeDocument/2006/relationships/hyperlink" Target="https://podminky.urs.cz/item/CS_URS_2025_01/997221559" TargetMode="External" /><Relationship Id="rId72" Type="http://schemas.openxmlformats.org/officeDocument/2006/relationships/hyperlink" Target="https://podminky.urs.cz/item/CS_URS_2025_01/997221611" TargetMode="External" /><Relationship Id="rId73" Type="http://schemas.openxmlformats.org/officeDocument/2006/relationships/hyperlink" Target="https://podminky.urs.cz/item/CS_URS_2025_01/997221861" TargetMode="External" /><Relationship Id="rId74" Type="http://schemas.openxmlformats.org/officeDocument/2006/relationships/hyperlink" Target="https://podminky.urs.cz/item/CS_URS_2025_01/997221875" TargetMode="External" /><Relationship Id="rId75" Type="http://schemas.openxmlformats.org/officeDocument/2006/relationships/hyperlink" Target="https://podminky.urs.cz/item/CS_URS_2025_01/998225111" TargetMode="External" /><Relationship Id="rId7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221-25-10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Dobruška - Účelová komunikace a zpevněné plochy za gymnáziem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Dobruška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22. 5. 2025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Královohradecký kraj, Pivovarské náměstí 1245/2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Hronovský – dopravní projekce s.r.o.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 xml:space="preserve">Kamil Hronovský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101 - Komunikace'!J30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'SO 101 - Komunikace'!P88</f>
        <v>0</v>
      </c>
      <c r="AV55" s="123">
        <f>'SO 101 - Komunikace'!J33</f>
        <v>0</v>
      </c>
      <c r="AW55" s="123">
        <f>'SO 101 - Komunikace'!J34</f>
        <v>0</v>
      </c>
      <c r="AX55" s="123">
        <f>'SO 101 - Komunikace'!J35</f>
        <v>0</v>
      </c>
      <c r="AY55" s="123">
        <f>'SO 101 - Komunikace'!J36</f>
        <v>0</v>
      </c>
      <c r="AZ55" s="123">
        <f>'SO 101 - Komunikace'!F33</f>
        <v>0</v>
      </c>
      <c r="BA55" s="123">
        <f>'SO 101 - Komunikace'!F34</f>
        <v>0</v>
      </c>
      <c r="BB55" s="123">
        <f>'SO 101 - Komunikace'!F35</f>
        <v>0</v>
      </c>
      <c r="BC55" s="123">
        <f>'SO 101 - Komunikace'!F36</f>
        <v>0</v>
      </c>
      <c r="BD55" s="125">
        <f>'SO 101 - Komunikace'!F37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401 - Elektroinstalace...'!J30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'SO 401 - Elektroinstalace...'!P81</f>
        <v>0</v>
      </c>
      <c r="AV56" s="123">
        <f>'SO 401 - Elektroinstalace...'!J33</f>
        <v>0</v>
      </c>
      <c r="AW56" s="123">
        <f>'SO 401 - Elektroinstalace...'!J34</f>
        <v>0</v>
      </c>
      <c r="AX56" s="123">
        <f>'SO 401 - Elektroinstalace...'!J35</f>
        <v>0</v>
      </c>
      <c r="AY56" s="123">
        <f>'SO 401 - Elektroinstalace...'!J36</f>
        <v>0</v>
      </c>
      <c r="AZ56" s="123">
        <f>'SO 401 - Elektroinstalace...'!F33</f>
        <v>0</v>
      </c>
      <c r="BA56" s="123">
        <f>'SO 401 - Elektroinstalace...'!F34</f>
        <v>0</v>
      </c>
      <c r="BB56" s="123">
        <f>'SO 401 - Elektroinstalace...'!F35</f>
        <v>0</v>
      </c>
      <c r="BC56" s="123">
        <f>'SO 401 - Elektroinstalace...'!F36</f>
        <v>0</v>
      </c>
      <c r="BD56" s="125">
        <f>'SO 401 - Elektroinstalace...'!F37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'VON - Vedlejší rozpočtové...'!J30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7">
        <v>0</v>
      </c>
      <c r="AT57" s="128">
        <f>ROUND(SUM(AV57:AW57),2)</f>
        <v>0</v>
      </c>
      <c r="AU57" s="129">
        <f>'VON - Vedlejší rozpočtové...'!P80</f>
        <v>0</v>
      </c>
      <c r="AV57" s="128">
        <f>'VON - Vedlejší rozpočtové...'!J33</f>
        <v>0</v>
      </c>
      <c r="AW57" s="128">
        <f>'VON - Vedlejší rozpočtové...'!J34</f>
        <v>0</v>
      </c>
      <c r="AX57" s="128">
        <f>'VON - Vedlejší rozpočtové...'!J35</f>
        <v>0</v>
      </c>
      <c r="AY57" s="128">
        <f>'VON - Vedlejší rozpočtové...'!J36</f>
        <v>0</v>
      </c>
      <c r="AZ57" s="128">
        <f>'VON - Vedlejší rozpočtové...'!F33</f>
        <v>0</v>
      </c>
      <c r="BA57" s="128">
        <f>'VON - Vedlejší rozpočtové...'!F34</f>
        <v>0</v>
      </c>
      <c r="BB57" s="128">
        <f>'VON - Vedlejší rozpočtové...'!F35</f>
        <v>0</v>
      </c>
      <c r="BC57" s="128">
        <f>'VON - Vedlejší rozpočtové...'!F36</f>
        <v>0</v>
      </c>
      <c r="BD57" s="130">
        <f>'VON - Vedlejší rozpočtové...'!F37</f>
        <v>0</v>
      </c>
      <c r="BE57" s="7"/>
      <c r="BT57" s="126" t="s">
        <v>80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UVj2vR+wKEA2S22u/ujWUszovcGr3+2Lri0mZy17R7USRN0EZ7rSK7Xkm+TVvalT7fes6cvzhw7VuFc1mFtrnA==" hashValue="sSDA51ocjxlQQYLZ9Nep2JwepHsbJXX12QCgETUrnGOUiFbq+zTtrQQcKpuYZvNaKyjIdkAp31PTQeFIScyJp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101 - Komunikace'!C2" display="/"/>
    <hyperlink ref="A56" location="'SO 401 - Elektroinstalace...'!C2" display="/"/>
    <hyperlink ref="A57" location="'VO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Dobruška - Účelová komunikace a zpevněné plochy za gymnáziem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Královohradecký kraj, Pivovarské náměstí 1245/2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ROUND((SUM(BE88:BE469)),  2)</f>
        <v>0</v>
      </c>
      <c r="G33" s="41"/>
      <c r="H33" s="41"/>
      <c r="I33" s="151">
        <v>0.20999999999999999</v>
      </c>
      <c r="J33" s="150">
        <f>ROUND(((SUM(BE88:BE469))*I33),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ROUND((SUM(BF88:BF469)),  2)</f>
        <v>0</v>
      </c>
      <c r="G34" s="41"/>
      <c r="H34" s="41"/>
      <c r="I34" s="151">
        <v>0.12</v>
      </c>
      <c r="J34" s="150">
        <f>ROUND(((SUM(BF88:BF469))*I34),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ROUND((SUM(BG88:BG469)),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ROUND((SUM(BH88:BH469)),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ROUND((SUM(BI88:BI469)),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Dobruška - Účelová komunikace a zpevněné plochy za gymnáziem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101 - Komunikace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Dobruška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 xml:space="preserve">Královohradecký kraj, Pivovarské náměstí 1245/2 </v>
      </c>
      <c r="G54" s="43"/>
      <c r="H54" s="43"/>
      <c r="I54" s="35" t="s">
        <v>31</v>
      </c>
      <c r="J54" s="39" t="str">
        <f>E21</f>
        <v>Hronovský – dopravní projekce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Kamil Hronovský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96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97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98</v>
      </c>
      <c r="E62" s="177"/>
      <c r="F62" s="177"/>
      <c r="G62" s="177"/>
      <c r="H62" s="177"/>
      <c r="I62" s="177"/>
      <c r="J62" s="178">
        <f>J261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99</v>
      </c>
      <c r="E63" s="177"/>
      <c r="F63" s="177"/>
      <c r="G63" s="177"/>
      <c r="H63" s="177"/>
      <c r="I63" s="177"/>
      <c r="J63" s="178">
        <f>J295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100</v>
      </c>
      <c r="E64" s="177"/>
      <c r="F64" s="177"/>
      <c r="G64" s="177"/>
      <c r="H64" s="177"/>
      <c r="I64" s="177"/>
      <c r="J64" s="178">
        <f>J301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101</v>
      </c>
      <c r="E65" s="177"/>
      <c r="F65" s="177"/>
      <c r="G65" s="177"/>
      <c r="H65" s="177"/>
      <c r="I65" s="177"/>
      <c r="J65" s="178">
        <f>J360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102</v>
      </c>
      <c r="E66" s="177"/>
      <c r="F66" s="177"/>
      <c r="G66" s="177"/>
      <c r="H66" s="177"/>
      <c r="I66" s="177"/>
      <c r="J66" s="178">
        <f>J389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103</v>
      </c>
      <c r="E67" s="177"/>
      <c r="F67" s="177"/>
      <c r="G67" s="177"/>
      <c r="H67" s="177"/>
      <c r="I67" s="177"/>
      <c r="J67" s="178">
        <f>J455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104</v>
      </c>
      <c r="E68" s="177"/>
      <c r="F68" s="177"/>
      <c r="G68" s="177"/>
      <c r="H68" s="177"/>
      <c r="I68" s="177"/>
      <c r="J68" s="178">
        <f>J467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105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Dobruška - Účelová komunikace a zpevněné plochy za gymnáziem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90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 101 - Komunikace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Dobruška</v>
      </c>
      <c r="G82" s="43"/>
      <c r="H82" s="43"/>
      <c r="I82" s="35" t="s">
        <v>23</v>
      </c>
      <c r="J82" s="75" t="str">
        <f>IF(J12="","",J12)</f>
        <v>22. 5. 2025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E15</f>
        <v xml:space="preserve">Královohradecký kraj, Pivovarské náměstí 1245/2 </v>
      </c>
      <c r="G84" s="43"/>
      <c r="H84" s="43"/>
      <c r="I84" s="35" t="s">
        <v>31</v>
      </c>
      <c r="J84" s="39" t="str">
        <f>E21</f>
        <v>Hronovský – dopravní projekce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34</v>
      </c>
      <c r="J85" s="39" t="str">
        <f>E24</f>
        <v xml:space="preserve">Kamil Hronovský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106</v>
      </c>
      <c r="D87" s="183" t="s">
        <v>57</v>
      </c>
      <c r="E87" s="183" t="s">
        <v>53</v>
      </c>
      <c r="F87" s="183" t="s">
        <v>54</v>
      </c>
      <c r="G87" s="183" t="s">
        <v>107</v>
      </c>
      <c r="H87" s="183" t="s">
        <v>108</v>
      </c>
      <c r="I87" s="183" t="s">
        <v>109</v>
      </c>
      <c r="J87" s="183" t="s">
        <v>94</v>
      </c>
      <c r="K87" s="184" t="s">
        <v>110</v>
      </c>
      <c r="L87" s="185"/>
      <c r="M87" s="95" t="s">
        <v>19</v>
      </c>
      <c r="N87" s="96" t="s">
        <v>42</v>
      </c>
      <c r="O87" s="96" t="s">
        <v>111</v>
      </c>
      <c r="P87" s="96" t="s">
        <v>112</v>
      </c>
      <c r="Q87" s="96" t="s">
        <v>113</v>
      </c>
      <c r="R87" s="96" t="s">
        <v>114</v>
      </c>
      <c r="S87" s="96" t="s">
        <v>115</v>
      </c>
      <c r="T87" s="97" t="s">
        <v>116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117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555.30224893999991</v>
      </c>
      <c r="S88" s="99"/>
      <c r="T88" s="189">
        <f>T89</f>
        <v>400.70999999999998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95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71</v>
      </c>
      <c r="E89" s="194" t="s">
        <v>118</v>
      </c>
      <c r="F89" s="194" t="s">
        <v>119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P90+P261+P295+P301+P360+P389+P455+P467</f>
        <v>0</v>
      </c>
      <c r="Q89" s="199"/>
      <c r="R89" s="200">
        <f>R90+R261+R295+R301+R360+R389+R455+R467</f>
        <v>555.30224893999991</v>
      </c>
      <c r="S89" s="199"/>
      <c r="T89" s="201">
        <f>T90+T261+T295+T301+T360+T389+T455+T467</f>
        <v>400.70999999999998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71</v>
      </c>
      <c r="AU89" s="203" t="s">
        <v>72</v>
      </c>
      <c r="AY89" s="202" t="s">
        <v>120</v>
      </c>
      <c r="BK89" s="204">
        <f>BK90+BK261+BK295+BK301+BK360+BK389+BK455+BK467</f>
        <v>0</v>
      </c>
    </row>
    <row r="90" s="12" customFormat="1" ht="22.8" customHeight="1">
      <c r="A90" s="12"/>
      <c r="B90" s="191"/>
      <c r="C90" s="192"/>
      <c r="D90" s="193" t="s">
        <v>71</v>
      </c>
      <c r="E90" s="205" t="s">
        <v>80</v>
      </c>
      <c r="F90" s="205" t="s">
        <v>121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SUM(P91:P260)</f>
        <v>0</v>
      </c>
      <c r="Q90" s="199"/>
      <c r="R90" s="200">
        <f>SUM(R91:R260)</f>
        <v>428.22725023999999</v>
      </c>
      <c r="S90" s="199"/>
      <c r="T90" s="201">
        <f>SUM(T91:T260)</f>
        <v>396.08999999999998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71</v>
      </c>
      <c r="AU90" s="203" t="s">
        <v>80</v>
      </c>
      <c r="AY90" s="202" t="s">
        <v>120</v>
      </c>
      <c r="BK90" s="204">
        <f>SUM(BK91:BK260)</f>
        <v>0</v>
      </c>
    </row>
    <row r="91" s="2" customFormat="1" ht="44.25" customHeight="1">
      <c r="A91" s="41"/>
      <c r="B91" s="42"/>
      <c r="C91" s="207" t="s">
        <v>80</v>
      </c>
      <c r="D91" s="207" t="s">
        <v>122</v>
      </c>
      <c r="E91" s="208" t="s">
        <v>123</v>
      </c>
      <c r="F91" s="209" t="s">
        <v>124</v>
      </c>
      <c r="G91" s="210" t="s">
        <v>125</v>
      </c>
      <c r="H91" s="211">
        <v>35</v>
      </c>
      <c r="I91" s="212"/>
      <c r="J91" s="213">
        <f>ROUND(I91*H91,2)</f>
        <v>0</v>
      </c>
      <c r="K91" s="209" t="s">
        <v>126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127</v>
      </c>
      <c r="AT91" s="218" t="s">
        <v>122</v>
      </c>
      <c r="AU91" s="218" t="s">
        <v>82</v>
      </c>
      <c r="AY91" s="20" t="s">
        <v>120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127</v>
      </c>
      <c r="BM91" s="218" t="s">
        <v>128</v>
      </c>
    </row>
    <row r="92" s="2" customFormat="1">
      <c r="A92" s="41"/>
      <c r="B92" s="42"/>
      <c r="C92" s="43"/>
      <c r="D92" s="220" t="s">
        <v>129</v>
      </c>
      <c r="E92" s="43"/>
      <c r="F92" s="221" t="s">
        <v>130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129</v>
      </c>
      <c r="AU92" s="20" t="s">
        <v>82</v>
      </c>
    </row>
    <row r="93" s="13" customFormat="1">
      <c r="A93" s="13"/>
      <c r="B93" s="225"/>
      <c r="C93" s="226"/>
      <c r="D93" s="227" t="s">
        <v>131</v>
      </c>
      <c r="E93" s="228" t="s">
        <v>19</v>
      </c>
      <c r="F93" s="229" t="s">
        <v>132</v>
      </c>
      <c r="G93" s="226"/>
      <c r="H93" s="230">
        <v>35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131</v>
      </c>
      <c r="AU93" s="236" t="s">
        <v>82</v>
      </c>
      <c r="AV93" s="13" t="s">
        <v>82</v>
      </c>
      <c r="AW93" s="13" t="s">
        <v>33</v>
      </c>
      <c r="AX93" s="13" t="s">
        <v>80</v>
      </c>
      <c r="AY93" s="236" t="s">
        <v>120</v>
      </c>
    </row>
    <row r="94" s="14" customFormat="1">
      <c r="A94" s="14"/>
      <c r="B94" s="237"/>
      <c r="C94" s="238"/>
      <c r="D94" s="227" t="s">
        <v>131</v>
      </c>
      <c r="E94" s="239" t="s">
        <v>19</v>
      </c>
      <c r="F94" s="240" t="s">
        <v>133</v>
      </c>
      <c r="G94" s="238"/>
      <c r="H94" s="239" t="s">
        <v>19</v>
      </c>
      <c r="I94" s="241"/>
      <c r="J94" s="238"/>
      <c r="K94" s="238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131</v>
      </c>
      <c r="AU94" s="246" t="s">
        <v>82</v>
      </c>
      <c r="AV94" s="14" t="s">
        <v>80</v>
      </c>
      <c r="AW94" s="14" t="s">
        <v>33</v>
      </c>
      <c r="AX94" s="14" t="s">
        <v>72</v>
      </c>
      <c r="AY94" s="246" t="s">
        <v>120</v>
      </c>
    </row>
    <row r="95" s="2" customFormat="1" ht="24.15" customHeight="1">
      <c r="A95" s="41"/>
      <c r="B95" s="42"/>
      <c r="C95" s="207" t="s">
        <v>82</v>
      </c>
      <c r="D95" s="207" t="s">
        <v>122</v>
      </c>
      <c r="E95" s="208" t="s">
        <v>134</v>
      </c>
      <c r="F95" s="209" t="s">
        <v>135</v>
      </c>
      <c r="G95" s="210" t="s">
        <v>125</v>
      </c>
      <c r="H95" s="211">
        <v>35</v>
      </c>
      <c r="I95" s="212"/>
      <c r="J95" s="213">
        <f>ROUND(I95*H95,2)</f>
        <v>0</v>
      </c>
      <c r="K95" s="209" t="s">
        <v>126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127</v>
      </c>
      <c r="AT95" s="218" t="s">
        <v>122</v>
      </c>
      <c r="AU95" s="218" t="s">
        <v>82</v>
      </c>
      <c r="AY95" s="20" t="s">
        <v>120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127</v>
      </c>
      <c r="BM95" s="218" t="s">
        <v>136</v>
      </c>
    </row>
    <row r="96" s="2" customFormat="1">
      <c r="A96" s="41"/>
      <c r="B96" s="42"/>
      <c r="C96" s="43"/>
      <c r="D96" s="220" t="s">
        <v>129</v>
      </c>
      <c r="E96" s="43"/>
      <c r="F96" s="221" t="s">
        <v>137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129</v>
      </c>
      <c r="AU96" s="20" t="s">
        <v>82</v>
      </c>
    </row>
    <row r="97" s="13" customFormat="1">
      <c r="A97" s="13"/>
      <c r="B97" s="225"/>
      <c r="C97" s="226"/>
      <c r="D97" s="227" t="s">
        <v>131</v>
      </c>
      <c r="E97" s="228" t="s">
        <v>19</v>
      </c>
      <c r="F97" s="229" t="s">
        <v>132</v>
      </c>
      <c r="G97" s="226"/>
      <c r="H97" s="230">
        <v>35</v>
      </c>
      <c r="I97" s="231"/>
      <c r="J97" s="226"/>
      <c r="K97" s="226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131</v>
      </c>
      <c r="AU97" s="236" t="s">
        <v>82</v>
      </c>
      <c r="AV97" s="13" t="s">
        <v>82</v>
      </c>
      <c r="AW97" s="13" t="s">
        <v>33</v>
      </c>
      <c r="AX97" s="13" t="s">
        <v>80</v>
      </c>
      <c r="AY97" s="236" t="s">
        <v>120</v>
      </c>
    </row>
    <row r="98" s="14" customFormat="1">
      <c r="A98" s="14"/>
      <c r="B98" s="237"/>
      <c r="C98" s="238"/>
      <c r="D98" s="227" t="s">
        <v>131</v>
      </c>
      <c r="E98" s="239" t="s">
        <v>19</v>
      </c>
      <c r="F98" s="240" t="s">
        <v>133</v>
      </c>
      <c r="G98" s="238"/>
      <c r="H98" s="239" t="s">
        <v>19</v>
      </c>
      <c r="I98" s="241"/>
      <c r="J98" s="238"/>
      <c r="K98" s="238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131</v>
      </c>
      <c r="AU98" s="246" t="s">
        <v>82</v>
      </c>
      <c r="AV98" s="14" t="s">
        <v>80</v>
      </c>
      <c r="AW98" s="14" t="s">
        <v>33</v>
      </c>
      <c r="AX98" s="14" t="s">
        <v>72</v>
      </c>
      <c r="AY98" s="246" t="s">
        <v>120</v>
      </c>
    </row>
    <row r="99" s="2" customFormat="1" ht="78" customHeight="1">
      <c r="A99" s="41"/>
      <c r="B99" s="42"/>
      <c r="C99" s="207" t="s">
        <v>138</v>
      </c>
      <c r="D99" s="207" t="s">
        <v>122</v>
      </c>
      <c r="E99" s="208" t="s">
        <v>139</v>
      </c>
      <c r="F99" s="209" t="s">
        <v>140</v>
      </c>
      <c r="G99" s="210" t="s">
        <v>125</v>
      </c>
      <c r="H99" s="211">
        <v>27</v>
      </c>
      <c r="I99" s="212"/>
      <c r="J99" s="213">
        <f>ROUND(I99*H99,2)</f>
        <v>0</v>
      </c>
      <c r="K99" s="209" t="s">
        <v>126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0.255</v>
      </c>
      <c r="T99" s="217">
        <f>S99*H99</f>
        <v>6.8849999999999998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127</v>
      </c>
      <c r="AT99" s="218" t="s">
        <v>122</v>
      </c>
      <c r="AU99" s="218" t="s">
        <v>82</v>
      </c>
      <c r="AY99" s="20" t="s">
        <v>120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127</v>
      </c>
      <c r="BM99" s="218" t="s">
        <v>141</v>
      </c>
    </row>
    <row r="100" s="2" customFormat="1">
      <c r="A100" s="41"/>
      <c r="B100" s="42"/>
      <c r="C100" s="43"/>
      <c r="D100" s="220" t="s">
        <v>129</v>
      </c>
      <c r="E100" s="43"/>
      <c r="F100" s="221" t="s">
        <v>142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129</v>
      </c>
      <c r="AU100" s="20" t="s">
        <v>82</v>
      </c>
    </row>
    <row r="101" s="13" customFormat="1">
      <c r="A101" s="13"/>
      <c r="B101" s="225"/>
      <c r="C101" s="226"/>
      <c r="D101" s="227" t="s">
        <v>131</v>
      </c>
      <c r="E101" s="228" t="s">
        <v>19</v>
      </c>
      <c r="F101" s="229" t="s">
        <v>143</v>
      </c>
      <c r="G101" s="226"/>
      <c r="H101" s="230">
        <v>27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131</v>
      </c>
      <c r="AU101" s="236" t="s">
        <v>82</v>
      </c>
      <c r="AV101" s="13" t="s">
        <v>82</v>
      </c>
      <c r="AW101" s="13" t="s">
        <v>33</v>
      </c>
      <c r="AX101" s="13" t="s">
        <v>80</v>
      </c>
      <c r="AY101" s="236" t="s">
        <v>120</v>
      </c>
    </row>
    <row r="102" s="14" customFormat="1">
      <c r="A102" s="14"/>
      <c r="B102" s="237"/>
      <c r="C102" s="238"/>
      <c r="D102" s="227" t="s">
        <v>131</v>
      </c>
      <c r="E102" s="239" t="s">
        <v>19</v>
      </c>
      <c r="F102" s="240" t="s">
        <v>133</v>
      </c>
      <c r="G102" s="238"/>
      <c r="H102" s="239" t="s">
        <v>19</v>
      </c>
      <c r="I102" s="241"/>
      <c r="J102" s="238"/>
      <c r="K102" s="238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131</v>
      </c>
      <c r="AU102" s="246" t="s">
        <v>82</v>
      </c>
      <c r="AV102" s="14" t="s">
        <v>80</v>
      </c>
      <c r="AW102" s="14" t="s">
        <v>33</v>
      </c>
      <c r="AX102" s="14" t="s">
        <v>72</v>
      </c>
      <c r="AY102" s="246" t="s">
        <v>120</v>
      </c>
    </row>
    <row r="103" s="2" customFormat="1" ht="66.75" customHeight="1">
      <c r="A103" s="41"/>
      <c r="B103" s="42"/>
      <c r="C103" s="207" t="s">
        <v>127</v>
      </c>
      <c r="D103" s="207" t="s">
        <v>122</v>
      </c>
      <c r="E103" s="208" t="s">
        <v>144</v>
      </c>
      <c r="F103" s="209" t="s">
        <v>145</v>
      </c>
      <c r="G103" s="210" t="s">
        <v>125</v>
      </c>
      <c r="H103" s="211">
        <v>10</v>
      </c>
      <c r="I103" s="212"/>
      <c r="J103" s="213">
        <f>ROUND(I103*H103,2)</f>
        <v>0</v>
      </c>
      <c r="K103" s="209" t="s">
        <v>126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127</v>
      </c>
      <c r="AT103" s="218" t="s">
        <v>122</v>
      </c>
      <c r="AU103" s="218" t="s">
        <v>82</v>
      </c>
      <c r="AY103" s="20" t="s">
        <v>120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127</v>
      </c>
      <c r="BM103" s="218" t="s">
        <v>146</v>
      </c>
    </row>
    <row r="104" s="2" customFormat="1">
      <c r="A104" s="41"/>
      <c r="B104" s="42"/>
      <c r="C104" s="43"/>
      <c r="D104" s="220" t="s">
        <v>129</v>
      </c>
      <c r="E104" s="43"/>
      <c r="F104" s="221" t="s">
        <v>147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129</v>
      </c>
      <c r="AU104" s="20" t="s">
        <v>82</v>
      </c>
    </row>
    <row r="105" s="13" customFormat="1">
      <c r="A105" s="13"/>
      <c r="B105" s="225"/>
      <c r="C105" s="226"/>
      <c r="D105" s="227" t="s">
        <v>131</v>
      </c>
      <c r="E105" s="228" t="s">
        <v>19</v>
      </c>
      <c r="F105" s="229" t="s">
        <v>148</v>
      </c>
      <c r="G105" s="226"/>
      <c r="H105" s="230">
        <v>10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131</v>
      </c>
      <c r="AU105" s="236" t="s">
        <v>82</v>
      </c>
      <c r="AV105" s="13" t="s">
        <v>82</v>
      </c>
      <c r="AW105" s="13" t="s">
        <v>33</v>
      </c>
      <c r="AX105" s="13" t="s">
        <v>80</v>
      </c>
      <c r="AY105" s="236" t="s">
        <v>120</v>
      </c>
    </row>
    <row r="106" s="14" customFormat="1">
      <c r="A106" s="14"/>
      <c r="B106" s="237"/>
      <c r="C106" s="238"/>
      <c r="D106" s="227" t="s">
        <v>131</v>
      </c>
      <c r="E106" s="239" t="s">
        <v>19</v>
      </c>
      <c r="F106" s="240" t="s">
        <v>133</v>
      </c>
      <c r="G106" s="238"/>
      <c r="H106" s="239" t="s">
        <v>19</v>
      </c>
      <c r="I106" s="241"/>
      <c r="J106" s="238"/>
      <c r="K106" s="238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131</v>
      </c>
      <c r="AU106" s="246" t="s">
        <v>82</v>
      </c>
      <c r="AV106" s="14" t="s">
        <v>80</v>
      </c>
      <c r="AW106" s="14" t="s">
        <v>33</v>
      </c>
      <c r="AX106" s="14" t="s">
        <v>72</v>
      </c>
      <c r="AY106" s="246" t="s">
        <v>120</v>
      </c>
    </row>
    <row r="107" s="2" customFormat="1" ht="66.75" customHeight="1">
      <c r="A107" s="41"/>
      <c r="B107" s="42"/>
      <c r="C107" s="207" t="s">
        <v>149</v>
      </c>
      <c r="D107" s="207" t="s">
        <v>122</v>
      </c>
      <c r="E107" s="208" t="s">
        <v>150</v>
      </c>
      <c r="F107" s="209" t="s">
        <v>151</v>
      </c>
      <c r="G107" s="210" t="s">
        <v>125</v>
      </c>
      <c r="H107" s="211">
        <v>116</v>
      </c>
      <c r="I107" s="212"/>
      <c r="J107" s="213">
        <f>ROUND(I107*H107,2)</f>
        <v>0</v>
      </c>
      <c r="K107" s="209" t="s">
        <v>126</v>
      </c>
      <c r="L107" s="47"/>
      <c r="M107" s="214" t="s">
        <v>19</v>
      </c>
      <c r="N107" s="215" t="s">
        <v>43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0.28999999999999998</v>
      </c>
      <c r="T107" s="217">
        <f>S107*H107</f>
        <v>33.640000000000001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127</v>
      </c>
      <c r="AT107" s="218" t="s">
        <v>122</v>
      </c>
      <c r="AU107" s="218" t="s">
        <v>82</v>
      </c>
      <c r="AY107" s="20" t="s">
        <v>120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127</v>
      </c>
      <c r="BM107" s="218" t="s">
        <v>152</v>
      </c>
    </row>
    <row r="108" s="2" customFormat="1">
      <c r="A108" s="41"/>
      <c r="B108" s="42"/>
      <c r="C108" s="43"/>
      <c r="D108" s="220" t="s">
        <v>129</v>
      </c>
      <c r="E108" s="43"/>
      <c r="F108" s="221" t="s">
        <v>153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129</v>
      </c>
      <c r="AU108" s="20" t="s">
        <v>82</v>
      </c>
    </row>
    <row r="109" s="13" customFormat="1">
      <c r="A109" s="13"/>
      <c r="B109" s="225"/>
      <c r="C109" s="226"/>
      <c r="D109" s="227" t="s">
        <v>131</v>
      </c>
      <c r="E109" s="228" t="s">
        <v>19</v>
      </c>
      <c r="F109" s="229" t="s">
        <v>154</v>
      </c>
      <c r="G109" s="226"/>
      <c r="H109" s="230">
        <v>116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131</v>
      </c>
      <c r="AU109" s="236" t="s">
        <v>82</v>
      </c>
      <c r="AV109" s="13" t="s">
        <v>82</v>
      </c>
      <c r="AW109" s="13" t="s">
        <v>33</v>
      </c>
      <c r="AX109" s="13" t="s">
        <v>80</v>
      </c>
      <c r="AY109" s="236" t="s">
        <v>120</v>
      </c>
    </row>
    <row r="110" s="14" customFormat="1">
      <c r="A110" s="14"/>
      <c r="B110" s="237"/>
      <c r="C110" s="238"/>
      <c r="D110" s="227" t="s">
        <v>131</v>
      </c>
      <c r="E110" s="239" t="s">
        <v>19</v>
      </c>
      <c r="F110" s="240" t="s">
        <v>133</v>
      </c>
      <c r="G110" s="238"/>
      <c r="H110" s="239" t="s">
        <v>19</v>
      </c>
      <c r="I110" s="241"/>
      <c r="J110" s="238"/>
      <c r="K110" s="238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131</v>
      </c>
      <c r="AU110" s="246" t="s">
        <v>82</v>
      </c>
      <c r="AV110" s="14" t="s">
        <v>80</v>
      </c>
      <c r="AW110" s="14" t="s">
        <v>33</v>
      </c>
      <c r="AX110" s="14" t="s">
        <v>72</v>
      </c>
      <c r="AY110" s="246" t="s">
        <v>120</v>
      </c>
    </row>
    <row r="111" s="2" customFormat="1" ht="66.75" customHeight="1">
      <c r="A111" s="41"/>
      <c r="B111" s="42"/>
      <c r="C111" s="207" t="s">
        <v>155</v>
      </c>
      <c r="D111" s="207" t="s">
        <v>122</v>
      </c>
      <c r="E111" s="208" t="s">
        <v>156</v>
      </c>
      <c r="F111" s="209" t="s">
        <v>157</v>
      </c>
      <c r="G111" s="210" t="s">
        <v>125</v>
      </c>
      <c r="H111" s="211">
        <v>116</v>
      </c>
      <c r="I111" s="212"/>
      <c r="J111" s="213">
        <f>ROUND(I111*H111,2)</f>
        <v>0</v>
      </c>
      <c r="K111" s="209" t="s">
        <v>126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0.316</v>
      </c>
      <c r="T111" s="217">
        <f>S111*H111</f>
        <v>36.655999999999999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127</v>
      </c>
      <c r="AT111" s="218" t="s">
        <v>122</v>
      </c>
      <c r="AU111" s="218" t="s">
        <v>82</v>
      </c>
      <c r="AY111" s="20" t="s">
        <v>120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127</v>
      </c>
      <c r="BM111" s="218" t="s">
        <v>158</v>
      </c>
    </row>
    <row r="112" s="2" customFormat="1">
      <c r="A112" s="41"/>
      <c r="B112" s="42"/>
      <c r="C112" s="43"/>
      <c r="D112" s="220" t="s">
        <v>129</v>
      </c>
      <c r="E112" s="43"/>
      <c r="F112" s="221" t="s">
        <v>159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129</v>
      </c>
      <c r="AU112" s="20" t="s">
        <v>82</v>
      </c>
    </row>
    <row r="113" s="13" customFormat="1">
      <c r="A113" s="13"/>
      <c r="B113" s="225"/>
      <c r="C113" s="226"/>
      <c r="D113" s="227" t="s">
        <v>131</v>
      </c>
      <c r="E113" s="228" t="s">
        <v>19</v>
      </c>
      <c r="F113" s="229" t="s">
        <v>154</v>
      </c>
      <c r="G113" s="226"/>
      <c r="H113" s="230">
        <v>116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131</v>
      </c>
      <c r="AU113" s="236" t="s">
        <v>82</v>
      </c>
      <c r="AV113" s="13" t="s">
        <v>82</v>
      </c>
      <c r="AW113" s="13" t="s">
        <v>33</v>
      </c>
      <c r="AX113" s="13" t="s">
        <v>80</v>
      </c>
      <c r="AY113" s="236" t="s">
        <v>120</v>
      </c>
    </row>
    <row r="114" s="14" customFormat="1">
      <c r="A114" s="14"/>
      <c r="B114" s="237"/>
      <c r="C114" s="238"/>
      <c r="D114" s="227" t="s">
        <v>131</v>
      </c>
      <c r="E114" s="239" t="s">
        <v>19</v>
      </c>
      <c r="F114" s="240" t="s">
        <v>133</v>
      </c>
      <c r="G114" s="238"/>
      <c r="H114" s="239" t="s">
        <v>19</v>
      </c>
      <c r="I114" s="241"/>
      <c r="J114" s="238"/>
      <c r="K114" s="238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131</v>
      </c>
      <c r="AU114" s="246" t="s">
        <v>82</v>
      </c>
      <c r="AV114" s="14" t="s">
        <v>80</v>
      </c>
      <c r="AW114" s="14" t="s">
        <v>33</v>
      </c>
      <c r="AX114" s="14" t="s">
        <v>72</v>
      </c>
      <c r="AY114" s="246" t="s">
        <v>120</v>
      </c>
    </row>
    <row r="115" s="2" customFormat="1" ht="66.75" customHeight="1">
      <c r="A115" s="41"/>
      <c r="B115" s="42"/>
      <c r="C115" s="207" t="s">
        <v>160</v>
      </c>
      <c r="D115" s="207" t="s">
        <v>122</v>
      </c>
      <c r="E115" s="208" t="s">
        <v>161</v>
      </c>
      <c r="F115" s="209" t="s">
        <v>162</v>
      </c>
      <c r="G115" s="210" t="s">
        <v>125</v>
      </c>
      <c r="H115" s="211">
        <v>393</v>
      </c>
      <c r="I115" s="212"/>
      <c r="J115" s="213">
        <f>ROUND(I115*H115,2)</f>
        <v>0</v>
      </c>
      <c r="K115" s="209" t="s">
        <v>126</v>
      </c>
      <c r="L115" s="47"/>
      <c r="M115" s="214" t="s">
        <v>19</v>
      </c>
      <c r="N115" s="215" t="s">
        <v>43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0.75</v>
      </c>
      <c r="T115" s="217">
        <f>S115*H115</f>
        <v>294.75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127</v>
      </c>
      <c r="AT115" s="218" t="s">
        <v>122</v>
      </c>
      <c r="AU115" s="218" t="s">
        <v>82</v>
      </c>
      <c r="AY115" s="20" t="s">
        <v>120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127</v>
      </c>
      <c r="BM115" s="218" t="s">
        <v>163</v>
      </c>
    </row>
    <row r="116" s="2" customFormat="1">
      <c r="A116" s="41"/>
      <c r="B116" s="42"/>
      <c r="C116" s="43"/>
      <c r="D116" s="220" t="s">
        <v>129</v>
      </c>
      <c r="E116" s="43"/>
      <c r="F116" s="221" t="s">
        <v>164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129</v>
      </c>
      <c r="AU116" s="20" t="s">
        <v>82</v>
      </c>
    </row>
    <row r="117" s="13" customFormat="1">
      <c r="A117" s="13"/>
      <c r="B117" s="225"/>
      <c r="C117" s="226"/>
      <c r="D117" s="227" t="s">
        <v>131</v>
      </c>
      <c r="E117" s="228" t="s">
        <v>19</v>
      </c>
      <c r="F117" s="229" t="s">
        <v>165</v>
      </c>
      <c r="G117" s="226"/>
      <c r="H117" s="230">
        <v>393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131</v>
      </c>
      <c r="AU117" s="236" t="s">
        <v>82</v>
      </c>
      <c r="AV117" s="13" t="s">
        <v>82</v>
      </c>
      <c r="AW117" s="13" t="s">
        <v>33</v>
      </c>
      <c r="AX117" s="13" t="s">
        <v>80</v>
      </c>
      <c r="AY117" s="236" t="s">
        <v>120</v>
      </c>
    </row>
    <row r="118" s="14" customFormat="1">
      <c r="A118" s="14"/>
      <c r="B118" s="237"/>
      <c r="C118" s="238"/>
      <c r="D118" s="227" t="s">
        <v>131</v>
      </c>
      <c r="E118" s="239" t="s">
        <v>19</v>
      </c>
      <c r="F118" s="240" t="s">
        <v>133</v>
      </c>
      <c r="G118" s="238"/>
      <c r="H118" s="239" t="s">
        <v>19</v>
      </c>
      <c r="I118" s="241"/>
      <c r="J118" s="238"/>
      <c r="K118" s="238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131</v>
      </c>
      <c r="AU118" s="246" t="s">
        <v>82</v>
      </c>
      <c r="AV118" s="14" t="s">
        <v>80</v>
      </c>
      <c r="AW118" s="14" t="s">
        <v>33</v>
      </c>
      <c r="AX118" s="14" t="s">
        <v>72</v>
      </c>
      <c r="AY118" s="246" t="s">
        <v>120</v>
      </c>
    </row>
    <row r="119" s="2" customFormat="1" ht="62.7" customHeight="1">
      <c r="A119" s="41"/>
      <c r="B119" s="42"/>
      <c r="C119" s="207" t="s">
        <v>166</v>
      </c>
      <c r="D119" s="207" t="s">
        <v>122</v>
      </c>
      <c r="E119" s="208" t="s">
        <v>167</v>
      </c>
      <c r="F119" s="209" t="s">
        <v>168</v>
      </c>
      <c r="G119" s="210" t="s">
        <v>125</v>
      </c>
      <c r="H119" s="211">
        <v>14</v>
      </c>
      <c r="I119" s="212"/>
      <c r="J119" s="213">
        <f>ROUND(I119*H119,2)</f>
        <v>0</v>
      </c>
      <c r="K119" s="209" t="s">
        <v>126</v>
      </c>
      <c r="L119" s="47"/>
      <c r="M119" s="214" t="s">
        <v>19</v>
      </c>
      <c r="N119" s="215" t="s">
        <v>43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0.625</v>
      </c>
      <c r="T119" s="217">
        <f>S119*H119</f>
        <v>8.75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127</v>
      </c>
      <c r="AT119" s="218" t="s">
        <v>122</v>
      </c>
      <c r="AU119" s="218" t="s">
        <v>82</v>
      </c>
      <c r="AY119" s="20" t="s">
        <v>120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127</v>
      </c>
      <c r="BM119" s="218" t="s">
        <v>169</v>
      </c>
    </row>
    <row r="120" s="2" customFormat="1">
      <c r="A120" s="41"/>
      <c r="B120" s="42"/>
      <c r="C120" s="43"/>
      <c r="D120" s="220" t="s">
        <v>129</v>
      </c>
      <c r="E120" s="43"/>
      <c r="F120" s="221" t="s">
        <v>170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129</v>
      </c>
      <c r="AU120" s="20" t="s">
        <v>82</v>
      </c>
    </row>
    <row r="121" s="13" customFormat="1">
      <c r="A121" s="13"/>
      <c r="B121" s="225"/>
      <c r="C121" s="226"/>
      <c r="D121" s="227" t="s">
        <v>131</v>
      </c>
      <c r="E121" s="228" t="s">
        <v>19</v>
      </c>
      <c r="F121" s="229" t="s">
        <v>171</v>
      </c>
      <c r="G121" s="226"/>
      <c r="H121" s="230">
        <v>14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131</v>
      </c>
      <c r="AU121" s="236" t="s">
        <v>82</v>
      </c>
      <c r="AV121" s="13" t="s">
        <v>82</v>
      </c>
      <c r="AW121" s="13" t="s">
        <v>33</v>
      </c>
      <c r="AX121" s="13" t="s">
        <v>80</v>
      </c>
      <c r="AY121" s="236" t="s">
        <v>120</v>
      </c>
    </row>
    <row r="122" s="2" customFormat="1" ht="44.25" customHeight="1">
      <c r="A122" s="41"/>
      <c r="B122" s="42"/>
      <c r="C122" s="207" t="s">
        <v>172</v>
      </c>
      <c r="D122" s="207" t="s">
        <v>122</v>
      </c>
      <c r="E122" s="208" t="s">
        <v>173</v>
      </c>
      <c r="F122" s="209" t="s">
        <v>174</v>
      </c>
      <c r="G122" s="210" t="s">
        <v>125</v>
      </c>
      <c r="H122" s="211">
        <v>30</v>
      </c>
      <c r="I122" s="212"/>
      <c r="J122" s="213">
        <f>ROUND(I122*H122,2)</f>
        <v>0</v>
      </c>
      <c r="K122" s="209" t="s">
        <v>126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1.0000000000000001E-05</v>
      </c>
      <c r="R122" s="216">
        <f>Q122*H122</f>
        <v>0.00030000000000000003</v>
      </c>
      <c r="S122" s="216">
        <v>0.091999999999999998</v>
      </c>
      <c r="T122" s="217">
        <f>S122*H122</f>
        <v>2.7599999999999998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127</v>
      </c>
      <c r="AT122" s="218" t="s">
        <v>122</v>
      </c>
      <c r="AU122" s="218" t="s">
        <v>82</v>
      </c>
      <c r="AY122" s="20" t="s">
        <v>120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127</v>
      </c>
      <c r="BM122" s="218" t="s">
        <v>175</v>
      </c>
    </row>
    <row r="123" s="2" customFormat="1">
      <c r="A123" s="41"/>
      <c r="B123" s="42"/>
      <c r="C123" s="43"/>
      <c r="D123" s="220" t="s">
        <v>129</v>
      </c>
      <c r="E123" s="43"/>
      <c r="F123" s="221" t="s">
        <v>176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129</v>
      </c>
      <c r="AU123" s="20" t="s">
        <v>82</v>
      </c>
    </row>
    <row r="124" s="13" customFormat="1">
      <c r="A124" s="13"/>
      <c r="B124" s="225"/>
      <c r="C124" s="226"/>
      <c r="D124" s="227" t="s">
        <v>131</v>
      </c>
      <c r="E124" s="228" t="s">
        <v>19</v>
      </c>
      <c r="F124" s="229" t="s">
        <v>177</v>
      </c>
      <c r="G124" s="226"/>
      <c r="H124" s="230">
        <v>30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131</v>
      </c>
      <c r="AU124" s="236" t="s">
        <v>82</v>
      </c>
      <c r="AV124" s="13" t="s">
        <v>82</v>
      </c>
      <c r="AW124" s="13" t="s">
        <v>33</v>
      </c>
      <c r="AX124" s="13" t="s">
        <v>80</v>
      </c>
      <c r="AY124" s="236" t="s">
        <v>120</v>
      </c>
    </row>
    <row r="125" s="14" customFormat="1">
      <c r="A125" s="14"/>
      <c r="B125" s="237"/>
      <c r="C125" s="238"/>
      <c r="D125" s="227" t="s">
        <v>131</v>
      </c>
      <c r="E125" s="239" t="s">
        <v>19</v>
      </c>
      <c r="F125" s="240" t="s">
        <v>133</v>
      </c>
      <c r="G125" s="238"/>
      <c r="H125" s="239" t="s">
        <v>19</v>
      </c>
      <c r="I125" s="241"/>
      <c r="J125" s="238"/>
      <c r="K125" s="238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131</v>
      </c>
      <c r="AU125" s="246" t="s">
        <v>82</v>
      </c>
      <c r="AV125" s="14" t="s">
        <v>80</v>
      </c>
      <c r="AW125" s="14" t="s">
        <v>33</v>
      </c>
      <c r="AX125" s="14" t="s">
        <v>72</v>
      </c>
      <c r="AY125" s="246" t="s">
        <v>120</v>
      </c>
    </row>
    <row r="126" s="2" customFormat="1" ht="44.25" customHeight="1">
      <c r="A126" s="41"/>
      <c r="B126" s="42"/>
      <c r="C126" s="207" t="s">
        <v>178</v>
      </c>
      <c r="D126" s="207" t="s">
        <v>122</v>
      </c>
      <c r="E126" s="208" t="s">
        <v>179</v>
      </c>
      <c r="F126" s="209" t="s">
        <v>180</v>
      </c>
      <c r="G126" s="210" t="s">
        <v>181</v>
      </c>
      <c r="H126" s="211">
        <v>31.600000000000001</v>
      </c>
      <c r="I126" s="212"/>
      <c r="J126" s="213">
        <f>ROUND(I126*H126,2)</f>
        <v>0</v>
      </c>
      <c r="K126" s="209" t="s">
        <v>126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0.28999999999999998</v>
      </c>
      <c r="T126" s="217">
        <f>S126*H126</f>
        <v>9.1639999999999997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127</v>
      </c>
      <c r="AT126" s="218" t="s">
        <v>122</v>
      </c>
      <c r="AU126" s="218" t="s">
        <v>82</v>
      </c>
      <c r="AY126" s="20" t="s">
        <v>120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127</v>
      </c>
      <c r="BM126" s="218" t="s">
        <v>182</v>
      </c>
    </row>
    <row r="127" s="2" customFormat="1">
      <c r="A127" s="41"/>
      <c r="B127" s="42"/>
      <c r="C127" s="43"/>
      <c r="D127" s="220" t="s">
        <v>129</v>
      </c>
      <c r="E127" s="43"/>
      <c r="F127" s="221" t="s">
        <v>183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129</v>
      </c>
      <c r="AU127" s="20" t="s">
        <v>82</v>
      </c>
    </row>
    <row r="128" s="13" customFormat="1">
      <c r="A128" s="13"/>
      <c r="B128" s="225"/>
      <c r="C128" s="226"/>
      <c r="D128" s="227" t="s">
        <v>131</v>
      </c>
      <c r="E128" s="228" t="s">
        <v>19</v>
      </c>
      <c r="F128" s="229" t="s">
        <v>184</v>
      </c>
      <c r="G128" s="226"/>
      <c r="H128" s="230">
        <v>31.600000000000001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131</v>
      </c>
      <c r="AU128" s="236" t="s">
        <v>82</v>
      </c>
      <c r="AV128" s="13" t="s">
        <v>82</v>
      </c>
      <c r="AW128" s="13" t="s">
        <v>33</v>
      </c>
      <c r="AX128" s="13" t="s">
        <v>80</v>
      </c>
      <c r="AY128" s="236" t="s">
        <v>120</v>
      </c>
    </row>
    <row r="129" s="14" customFormat="1">
      <c r="A129" s="14"/>
      <c r="B129" s="237"/>
      <c r="C129" s="238"/>
      <c r="D129" s="227" t="s">
        <v>131</v>
      </c>
      <c r="E129" s="239" t="s">
        <v>19</v>
      </c>
      <c r="F129" s="240" t="s">
        <v>133</v>
      </c>
      <c r="G129" s="238"/>
      <c r="H129" s="239" t="s">
        <v>19</v>
      </c>
      <c r="I129" s="241"/>
      <c r="J129" s="238"/>
      <c r="K129" s="238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131</v>
      </c>
      <c r="AU129" s="246" t="s">
        <v>82</v>
      </c>
      <c r="AV129" s="14" t="s">
        <v>80</v>
      </c>
      <c r="AW129" s="14" t="s">
        <v>33</v>
      </c>
      <c r="AX129" s="14" t="s">
        <v>72</v>
      </c>
      <c r="AY129" s="246" t="s">
        <v>120</v>
      </c>
    </row>
    <row r="130" s="2" customFormat="1" ht="49.05" customHeight="1">
      <c r="A130" s="41"/>
      <c r="B130" s="42"/>
      <c r="C130" s="207" t="s">
        <v>185</v>
      </c>
      <c r="D130" s="207" t="s">
        <v>122</v>
      </c>
      <c r="E130" s="208" t="s">
        <v>186</v>
      </c>
      <c r="F130" s="209" t="s">
        <v>187</v>
      </c>
      <c r="G130" s="210" t="s">
        <v>181</v>
      </c>
      <c r="H130" s="211">
        <v>17</v>
      </c>
      <c r="I130" s="212"/>
      <c r="J130" s="213">
        <f>ROUND(I130*H130,2)</f>
        <v>0</v>
      </c>
      <c r="K130" s="209" t="s">
        <v>126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0.20499999999999999</v>
      </c>
      <c r="T130" s="217">
        <f>S130*H130</f>
        <v>3.4849999999999999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127</v>
      </c>
      <c r="AT130" s="218" t="s">
        <v>122</v>
      </c>
      <c r="AU130" s="218" t="s">
        <v>82</v>
      </c>
      <c r="AY130" s="20" t="s">
        <v>120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127</v>
      </c>
      <c r="BM130" s="218" t="s">
        <v>188</v>
      </c>
    </row>
    <row r="131" s="2" customFormat="1">
      <c r="A131" s="41"/>
      <c r="B131" s="42"/>
      <c r="C131" s="43"/>
      <c r="D131" s="220" t="s">
        <v>129</v>
      </c>
      <c r="E131" s="43"/>
      <c r="F131" s="221" t="s">
        <v>189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129</v>
      </c>
      <c r="AU131" s="20" t="s">
        <v>82</v>
      </c>
    </row>
    <row r="132" s="13" customFormat="1">
      <c r="A132" s="13"/>
      <c r="B132" s="225"/>
      <c r="C132" s="226"/>
      <c r="D132" s="227" t="s">
        <v>131</v>
      </c>
      <c r="E132" s="228" t="s">
        <v>19</v>
      </c>
      <c r="F132" s="229" t="s">
        <v>190</v>
      </c>
      <c r="G132" s="226"/>
      <c r="H132" s="230">
        <v>17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131</v>
      </c>
      <c r="AU132" s="236" t="s">
        <v>82</v>
      </c>
      <c r="AV132" s="13" t="s">
        <v>82</v>
      </c>
      <c r="AW132" s="13" t="s">
        <v>33</v>
      </c>
      <c r="AX132" s="13" t="s">
        <v>80</v>
      </c>
      <c r="AY132" s="236" t="s">
        <v>120</v>
      </c>
    </row>
    <row r="133" s="2" customFormat="1" ht="24.15" customHeight="1">
      <c r="A133" s="41"/>
      <c r="B133" s="42"/>
      <c r="C133" s="207" t="s">
        <v>8</v>
      </c>
      <c r="D133" s="207" t="s">
        <v>122</v>
      </c>
      <c r="E133" s="208" t="s">
        <v>191</v>
      </c>
      <c r="F133" s="209" t="s">
        <v>192</v>
      </c>
      <c r="G133" s="210" t="s">
        <v>125</v>
      </c>
      <c r="H133" s="211">
        <v>483</v>
      </c>
      <c r="I133" s="212"/>
      <c r="J133" s="213">
        <f>ROUND(I133*H133,2)</f>
        <v>0</v>
      </c>
      <c r="K133" s="209" t="s">
        <v>126</v>
      </c>
      <c r="L133" s="47"/>
      <c r="M133" s="214" t="s">
        <v>19</v>
      </c>
      <c r="N133" s="215" t="s">
        <v>43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127</v>
      </c>
      <c r="AT133" s="218" t="s">
        <v>122</v>
      </c>
      <c r="AU133" s="218" t="s">
        <v>82</v>
      </c>
      <c r="AY133" s="20" t="s">
        <v>120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127</v>
      </c>
      <c r="BM133" s="218" t="s">
        <v>193</v>
      </c>
    </row>
    <row r="134" s="2" customFormat="1">
      <c r="A134" s="41"/>
      <c r="B134" s="42"/>
      <c r="C134" s="43"/>
      <c r="D134" s="220" t="s">
        <v>129</v>
      </c>
      <c r="E134" s="43"/>
      <c r="F134" s="221" t="s">
        <v>194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129</v>
      </c>
      <c r="AU134" s="20" t="s">
        <v>82</v>
      </c>
    </row>
    <row r="135" s="13" customFormat="1">
      <c r="A135" s="13"/>
      <c r="B135" s="225"/>
      <c r="C135" s="226"/>
      <c r="D135" s="227" t="s">
        <v>131</v>
      </c>
      <c r="E135" s="228" t="s">
        <v>19</v>
      </c>
      <c r="F135" s="229" t="s">
        <v>195</v>
      </c>
      <c r="G135" s="226"/>
      <c r="H135" s="230">
        <v>483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131</v>
      </c>
      <c r="AU135" s="236" t="s">
        <v>82</v>
      </c>
      <c r="AV135" s="13" t="s">
        <v>82</v>
      </c>
      <c r="AW135" s="13" t="s">
        <v>33</v>
      </c>
      <c r="AX135" s="13" t="s">
        <v>80</v>
      </c>
      <c r="AY135" s="236" t="s">
        <v>120</v>
      </c>
    </row>
    <row r="136" s="14" customFormat="1">
      <c r="A136" s="14"/>
      <c r="B136" s="237"/>
      <c r="C136" s="238"/>
      <c r="D136" s="227" t="s">
        <v>131</v>
      </c>
      <c r="E136" s="239" t="s">
        <v>19</v>
      </c>
      <c r="F136" s="240" t="s">
        <v>133</v>
      </c>
      <c r="G136" s="238"/>
      <c r="H136" s="239" t="s">
        <v>19</v>
      </c>
      <c r="I136" s="241"/>
      <c r="J136" s="238"/>
      <c r="K136" s="238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131</v>
      </c>
      <c r="AU136" s="246" t="s">
        <v>82</v>
      </c>
      <c r="AV136" s="14" t="s">
        <v>80</v>
      </c>
      <c r="AW136" s="14" t="s">
        <v>33</v>
      </c>
      <c r="AX136" s="14" t="s">
        <v>72</v>
      </c>
      <c r="AY136" s="246" t="s">
        <v>120</v>
      </c>
    </row>
    <row r="137" s="2" customFormat="1" ht="37.8" customHeight="1">
      <c r="A137" s="41"/>
      <c r="B137" s="42"/>
      <c r="C137" s="207" t="s">
        <v>196</v>
      </c>
      <c r="D137" s="207" t="s">
        <v>122</v>
      </c>
      <c r="E137" s="208" t="s">
        <v>197</v>
      </c>
      <c r="F137" s="209" t="s">
        <v>198</v>
      </c>
      <c r="G137" s="210" t="s">
        <v>199</v>
      </c>
      <c r="H137" s="211">
        <v>606.00999999999999</v>
      </c>
      <c r="I137" s="212"/>
      <c r="J137" s="213">
        <f>ROUND(I137*H137,2)</f>
        <v>0</v>
      </c>
      <c r="K137" s="209" t="s">
        <v>126</v>
      </c>
      <c r="L137" s="47"/>
      <c r="M137" s="214" t="s">
        <v>19</v>
      </c>
      <c r="N137" s="215" t="s">
        <v>43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127</v>
      </c>
      <c r="AT137" s="218" t="s">
        <v>122</v>
      </c>
      <c r="AU137" s="218" t="s">
        <v>82</v>
      </c>
      <c r="AY137" s="20" t="s">
        <v>120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127</v>
      </c>
      <c r="BM137" s="218" t="s">
        <v>200</v>
      </c>
    </row>
    <row r="138" s="2" customFormat="1">
      <c r="A138" s="41"/>
      <c r="B138" s="42"/>
      <c r="C138" s="43"/>
      <c r="D138" s="220" t="s">
        <v>129</v>
      </c>
      <c r="E138" s="43"/>
      <c r="F138" s="221" t="s">
        <v>201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129</v>
      </c>
      <c r="AU138" s="20" t="s">
        <v>82</v>
      </c>
    </row>
    <row r="139" s="13" customFormat="1">
      <c r="A139" s="13"/>
      <c r="B139" s="225"/>
      <c r="C139" s="226"/>
      <c r="D139" s="227" t="s">
        <v>131</v>
      </c>
      <c r="E139" s="228" t="s">
        <v>19</v>
      </c>
      <c r="F139" s="229" t="s">
        <v>202</v>
      </c>
      <c r="G139" s="226"/>
      <c r="H139" s="230">
        <v>392.5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131</v>
      </c>
      <c r="AU139" s="236" t="s">
        <v>82</v>
      </c>
      <c r="AV139" s="13" t="s">
        <v>82</v>
      </c>
      <c r="AW139" s="13" t="s">
        <v>33</v>
      </c>
      <c r="AX139" s="13" t="s">
        <v>72</v>
      </c>
      <c r="AY139" s="236" t="s">
        <v>120</v>
      </c>
    </row>
    <row r="140" s="15" customFormat="1">
      <c r="A140" s="15"/>
      <c r="B140" s="247"/>
      <c r="C140" s="248"/>
      <c r="D140" s="227" t="s">
        <v>131</v>
      </c>
      <c r="E140" s="249" t="s">
        <v>19</v>
      </c>
      <c r="F140" s="250" t="s">
        <v>203</v>
      </c>
      <c r="G140" s="248"/>
      <c r="H140" s="251">
        <v>392.5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7" t="s">
        <v>131</v>
      </c>
      <c r="AU140" s="257" t="s">
        <v>82</v>
      </c>
      <c r="AV140" s="15" t="s">
        <v>138</v>
      </c>
      <c r="AW140" s="15" t="s">
        <v>33</v>
      </c>
      <c r="AX140" s="15" t="s">
        <v>72</v>
      </c>
      <c r="AY140" s="257" t="s">
        <v>120</v>
      </c>
    </row>
    <row r="141" s="14" customFormat="1">
      <c r="A141" s="14"/>
      <c r="B141" s="237"/>
      <c r="C141" s="238"/>
      <c r="D141" s="227" t="s">
        <v>131</v>
      </c>
      <c r="E141" s="239" t="s">
        <v>19</v>
      </c>
      <c r="F141" s="240" t="s">
        <v>204</v>
      </c>
      <c r="G141" s="238"/>
      <c r="H141" s="239" t="s">
        <v>19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131</v>
      </c>
      <c r="AU141" s="246" t="s">
        <v>82</v>
      </c>
      <c r="AV141" s="14" t="s">
        <v>80</v>
      </c>
      <c r="AW141" s="14" t="s">
        <v>33</v>
      </c>
      <c r="AX141" s="14" t="s">
        <v>72</v>
      </c>
      <c r="AY141" s="246" t="s">
        <v>120</v>
      </c>
    </row>
    <row r="142" s="13" customFormat="1">
      <c r="A142" s="13"/>
      <c r="B142" s="225"/>
      <c r="C142" s="226"/>
      <c r="D142" s="227" t="s">
        <v>131</v>
      </c>
      <c r="E142" s="228" t="s">
        <v>19</v>
      </c>
      <c r="F142" s="229" t="s">
        <v>205</v>
      </c>
      <c r="G142" s="226"/>
      <c r="H142" s="230">
        <v>213.50999999999999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131</v>
      </c>
      <c r="AU142" s="236" t="s">
        <v>82</v>
      </c>
      <c r="AV142" s="13" t="s">
        <v>82</v>
      </c>
      <c r="AW142" s="13" t="s">
        <v>33</v>
      </c>
      <c r="AX142" s="13" t="s">
        <v>72</v>
      </c>
      <c r="AY142" s="236" t="s">
        <v>120</v>
      </c>
    </row>
    <row r="143" s="15" customFormat="1">
      <c r="A143" s="15"/>
      <c r="B143" s="247"/>
      <c r="C143" s="248"/>
      <c r="D143" s="227" t="s">
        <v>131</v>
      </c>
      <c r="E143" s="249" t="s">
        <v>19</v>
      </c>
      <c r="F143" s="250" t="s">
        <v>203</v>
      </c>
      <c r="G143" s="248"/>
      <c r="H143" s="251">
        <v>213.50999999999999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7" t="s">
        <v>131</v>
      </c>
      <c r="AU143" s="257" t="s">
        <v>82</v>
      </c>
      <c r="AV143" s="15" t="s">
        <v>138</v>
      </c>
      <c r="AW143" s="15" t="s">
        <v>33</v>
      </c>
      <c r="AX143" s="15" t="s">
        <v>72</v>
      </c>
      <c r="AY143" s="257" t="s">
        <v>120</v>
      </c>
    </row>
    <row r="144" s="16" customFormat="1">
      <c r="A144" s="16"/>
      <c r="B144" s="258"/>
      <c r="C144" s="259"/>
      <c r="D144" s="227" t="s">
        <v>131</v>
      </c>
      <c r="E144" s="260" t="s">
        <v>19</v>
      </c>
      <c r="F144" s="261" t="s">
        <v>206</v>
      </c>
      <c r="G144" s="259"/>
      <c r="H144" s="262">
        <v>606.00999999999999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7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68" t="s">
        <v>131</v>
      </c>
      <c r="AU144" s="268" t="s">
        <v>82</v>
      </c>
      <c r="AV144" s="16" t="s">
        <v>127</v>
      </c>
      <c r="AW144" s="16" t="s">
        <v>33</v>
      </c>
      <c r="AX144" s="16" t="s">
        <v>80</v>
      </c>
      <c r="AY144" s="268" t="s">
        <v>120</v>
      </c>
    </row>
    <row r="145" s="14" customFormat="1">
      <c r="A145" s="14"/>
      <c r="B145" s="237"/>
      <c r="C145" s="238"/>
      <c r="D145" s="227" t="s">
        <v>131</v>
      </c>
      <c r="E145" s="239" t="s">
        <v>19</v>
      </c>
      <c r="F145" s="240" t="s">
        <v>133</v>
      </c>
      <c r="G145" s="238"/>
      <c r="H145" s="239" t="s">
        <v>19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131</v>
      </c>
      <c r="AU145" s="246" t="s">
        <v>82</v>
      </c>
      <c r="AV145" s="14" t="s">
        <v>80</v>
      </c>
      <c r="AW145" s="14" t="s">
        <v>33</v>
      </c>
      <c r="AX145" s="14" t="s">
        <v>72</v>
      </c>
      <c r="AY145" s="246" t="s">
        <v>120</v>
      </c>
    </row>
    <row r="146" s="2" customFormat="1" ht="37.8" customHeight="1">
      <c r="A146" s="41"/>
      <c r="B146" s="42"/>
      <c r="C146" s="207" t="s">
        <v>207</v>
      </c>
      <c r="D146" s="207" t="s">
        <v>122</v>
      </c>
      <c r="E146" s="208" t="s">
        <v>208</v>
      </c>
      <c r="F146" s="209" t="s">
        <v>209</v>
      </c>
      <c r="G146" s="210" t="s">
        <v>199</v>
      </c>
      <c r="H146" s="211">
        <v>60.600999999999999</v>
      </c>
      <c r="I146" s="212"/>
      <c r="J146" s="213">
        <f>ROUND(I146*H146,2)</f>
        <v>0</v>
      </c>
      <c r="K146" s="209" t="s">
        <v>126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127</v>
      </c>
      <c r="AT146" s="218" t="s">
        <v>122</v>
      </c>
      <c r="AU146" s="218" t="s">
        <v>82</v>
      </c>
      <c r="AY146" s="20" t="s">
        <v>120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127</v>
      </c>
      <c r="BM146" s="218" t="s">
        <v>210</v>
      </c>
    </row>
    <row r="147" s="2" customFormat="1">
      <c r="A147" s="41"/>
      <c r="B147" s="42"/>
      <c r="C147" s="43"/>
      <c r="D147" s="220" t="s">
        <v>129</v>
      </c>
      <c r="E147" s="43"/>
      <c r="F147" s="221" t="s">
        <v>211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129</v>
      </c>
      <c r="AU147" s="20" t="s">
        <v>82</v>
      </c>
    </row>
    <row r="148" s="13" customFormat="1">
      <c r="A148" s="13"/>
      <c r="B148" s="225"/>
      <c r="C148" s="226"/>
      <c r="D148" s="227" t="s">
        <v>131</v>
      </c>
      <c r="E148" s="226"/>
      <c r="F148" s="229" t="s">
        <v>212</v>
      </c>
      <c r="G148" s="226"/>
      <c r="H148" s="230">
        <v>60.600999999999999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131</v>
      </c>
      <c r="AU148" s="236" t="s">
        <v>82</v>
      </c>
      <c r="AV148" s="13" t="s">
        <v>82</v>
      </c>
      <c r="AW148" s="13" t="s">
        <v>4</v>
      </c>
      <c r="AX148" s="13" t="s">
        <v>80</v>
      </c>
      <c r="AY148" s="236" t="s">
        <v>120</v>
      </c>
    </row>
    <row r="149" s="2" customFormat="1" ht="100.5" customHeight="1">
      <c r="A149" s="41"/>
      <c r="B149" s="42"/>
      <c r="C149" s="207" t="s">
        <v>213</v>
      </c>
      <c r="D149" s="207" t="s">
        <v>122</v>
      </c>
      <c r="E149" s="208" t="s">
        <v>214</v>
      </c>
      <c r="F149" s="209" t="s">
        <v>215</v>
      </c>
      <c r="G149" s="210" t="s">
        <v>199</v>
      </c>
      <c r="H149" s="211">
        <v>96.712000000000003</v>
      </c>
      <c r="I149" s="212"/>
      <c r="J149" s="213">
        <f>ROUND(I149*H149,2)</f>
        <v>0</v>
      </c>
      <c r="K149" s="209" t="s">
        <v>126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0.01052</v>
      </c>
      <c r="R149" s="216">
        <f>Q149*H149</f>
        <v>1.01741024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127</v>
      </c>
      <c r="AT149" s="218" t="s">
        <v>122</v>
      </c>
      <c r="AU149" s="218" t="s">
        <v>82</v>
      </c>
      <c r="AY149" s="20" t="s">
        <v>120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127</v>
      </c>
      <c r="BM149" s="218" t="s">
        <v>216</v>
      </c>
    </row>
    <row r="150" s="2" customFormat="1">
      <c r="A150" s="41"/>
      <c r="B150" s="42"/>
      <c r="C150" s="43"/>
      <c r="D150" s="220" t="s">
        <v>129</v>
      </c>
      <c r="E150" s="43"/>
      <c r="F150" s="221" t="s">
        <v>217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129</v>
      </c>
      <c r="AU150" s="20" t="s">
        <v>82</v>
      </c>
    </row>
    <row r="151" s="14" customFormat="1">
      <c r="A151" s="14"/>
      <c r="B151" s="237"/>
      <c r="C151" s="238"/>
      <c r="D151" s="227" t="s">
        <v>131</v>
      </c>
      <c r="E151" s="239" t="s">
        <v>19</v>
      </c>
      <c r="F151" s="240" t="s">
        <v>218</v>
      </c>
      <c r="G151" s="238"/>
      <c r="H151" s="239" t="s">
        <v>19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131</v>
      </c>
      <c r="AU151" s="246" t="s">
        <v>82</v>
      </c>
      <c r="AV151" s="14" t="s">
        <v>80</v>
      </c>
      <c r="AW151" s="14" t="s">
        <v>33</v>
      </c>
      <c r="AX151" s="14" t="s">
        <v>72</v>
      </c>
      <c r="AY151" s="246" t="s">
        <v>120</v>
      </c>
    </row>
    <row r="152" s="13" customFormat="1">
      <c r="A152" s="13"/>
      <c r="B152" s="225"/>
      <c r="C152" s="226"/>
      <c r="D152" s="227" t="s">
        <v>131</v>
      </c>
      <c r="E152" s="228" t="s">
        <v>19</v>
      </c>
      <c r="F152" s="229" t="s">
        <v>219</v>
      </c>
      <c r="G152" s="226"/>
      <c r="H152" s="230">
        <v>96.712000000000003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131</v>
      </c>
      <c r="AU152" s="236" t="s">
        <v>82</v>
      </c>
      <c r="AV152" s="13" t="s">
        <v>82</v>
      </c>
      <c r="AW152" s="13" t="s">
        <v>33</v>
      </c>
      <c r="AX152" s="13" t="s">
        <v>80</v>
      </c>
      <c r="AY152" s="236" t="s">
        <v>120</v>
      </c>
    </row>
    <row r="153" s="14" customFormat="1">
      <c r="A153" s="14"/>
      <c r="B153" s="237"/>
      <c r="C153" s="238"/>
      <c r="D153" s="227" t="s">
        <v>131</v>
      </c>
      <c r="E153" s="239" t="s">
        <v>19</v>
      </c>
      <c r="F153" s="240" t="s">
        <v>133</v>
      </c>
      <c r="G153" s="238"/>
      <c r="H153" s="239" t="s">
        <v>19</v>
      </c>
      <c r="I153" s="241"/>
      <c r="J153" s="238"/>
      <c r="K153" s="238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131</v>
      </c>
      <c r="AU153" s="246" t="s">
        <v>82</v>
      </c>
      <c r="AV153" s="14" t="s">
        <v>80</v>
      </c>
      <c r="AW153" s="14" t="s">
        <v>33</v>
      </c>
      <c r="AX153" s="14" t="s">
        <v>72</v>
      </c>
      <c r="AY153" s="246" t="s">
        <v>120</v>
      </c>
    </row>
    <row r="154" s="2" customFormat="1" ht="62.7" customHeight="1">
      <c r="A154" s="41"/>
      <c r="B154" s="42"/>
      <c r="C154" s="207" t="s">
        <v>220</v>
      </c>
      <c r="D154" s="207" t="s">
        <v>122</v>
      </c>
      <c r="E154" s="208" t="s">
        <v>221</v>
      </c>
      <c r="F154" s="209" t="s">
        <v>222</v>
      </c>
      <c r="G154" s="210" t="s">
        <v>199</v>
      </c>
      <c r="H154" s="211">
        <v>38.25</v>
      </c>
      <c r="I154" s="212"/>
      <c r="J154" s="213">
        <f>ROUND(I154*H154,2)</f>
        <v>0</v>
      </c>
      <c r="K154" s="209" t="s">
        <v>126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127</v>
      </c>
      <c r="AT154" s="218" t="s">
        <v>122</v>
      </c>
      <c r="AU154" s="218" t="s">
        <v>82</v>
      </c>
      <c r="AY154" s="20" t="s">
        <v>120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127</v>
      </c>
      <c r="BM154" s="218" t="s">
        <v>223</v>
      </c>
    </row>
    <row r="155" s="2" customFormat="1">
      <c r="A155" s="41"/>
      <c r="B155" s="42"/>
      <c r="C155" s="43"/>
      <c r="D155" s="220" t="s">
        <v>129</v>
      </c>
      <c r="E155" s="43"/>
      <c r="F155" s="221" t="s">
        <v>224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129</v>
      </c>
      <c r="AU155" s="20" t="s">
        <v>82</v>
      </c>
    </row>
    <row r="156" s="14" customFormat="1">
      <c r="A156" s="14"/>
      <c r="B156" s="237"/>
      <c r="C156" s="238"/>
      <c r="D156" s="227" t="s">
        <v>131</v>
      </c>
      <c r="E156" s="239" t="s">
        <v>19</v>
      </c>
      <c r="F156" s="240" t="s">
        <v>225</v>
      </c>
      <c r="G156" s="238"/>
      <c r="H156" s="239" t="s">
        <v>19</v>
      </c>
      <c r="I156" s="241"/>
      <c r="J156" s="238"/>
      <c r="K156" s="238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131</v>
      </c>
      <c r="AU156" s="246" t="s">
        <v>82</v>
      </c>
      <c r="AV156" s="14" t="s">
        <v>80</v>
      </c>
      <c r="AW156" s="14" t="s">
        <v>33</v>
      </c>
      <c r="AX156" s="14" t="s">
        <v>72</v>
      </c>
      <c r="AY156" s="246" t="s">
        <v>120</v>
      </c>
    </row>
    <row r="157" s="13" customFormat="1">
      <c r="A157" s="13"/>
      <c r="B157" s="225"/>
      <c r="C157" s="226"/>
      <c r="D157" s="227" t="s">
        <v>131</v>
      </c>
      <c r="E157" s="228" t="s">
        <v>19</v>
      </c>
      <c r="F157" s="229" t="s">
        <v>226</v>
      </c>
      <c r="G157" s="226"/>
      <c r="H157" s="230">
        <v>38.25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131</v>
      </c>
      <c r="AU157" s="236" t="s">
        <v>82</v>
      </c>
      <c r="AV157" s="13" t="s">
        <v>82</v>
      </c>
      <c r="AW157" s="13" t="s">
        <v>33</v>
      </c>
      <c r="AX157" s="13" t="s">
        <v>72</v>
      </c>
      <c r="AY157" s="236" t="s">
        <v>120</v>
      </c>
    </row>
    <row r="158" s="16" customFormat="1">
      <c r="A158" s="16"/>
      <c r="B158" s="258"/>
      <c r="C158" s="259"/>
      <c r="D158" s="227" t="s">
        <v>131</v>
      </c>
      <c r="E158" s="260" t="s">
        <v>19</v>
      </c>
      <c r="F158" s="261" t="s">
        <v>206</v>
      </c>
      <c r="G158" s="259"/>
      <c r="H158" s="262">
        <v>38.25</v>
      </c>
      <c r="I158" s="263"/>
      <c r="J158" s="259"/>
      <c r="K158" s="259"/>
      <c r="L158" s="264"/>
      <c r="M158" s="265"/>
      <c r="N158" s="266"/>
      <c r="O158" s="266"/>
      <c r="P158" s="266"/>
      <c r="Q158" s="266"/>
      <c r="R158" s="266"/>
      <c r="S158" s="266"/>
      <c r="T158" s="267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68" t="s">
        <v>131</v>
      </c>
      <c r="AU158" s="268" t="s">
        <v>82</v>
      </c>
      <c r="AV158" s="16" t="s">
        <v>127</v>
      </c>
      <c r="AW158" s="16" t="s">
        <v>33</v>
      </c>
      <c r="AX158" s="16" t="s">
        <v>80</v>
      </c>
      <c r="AY158" s="268" t="s">
        <v>120</v>
      </c>
    </row>
    <row r="159" s="14" customFormat="1">
      <c r="A159" s="14"/>
      <c r="B159" s="237"/>
      <c r="C159" s="238"/>
      <c r="D159" s="227" t="s">
        <v>131</v>
      </c>
      <c r="E159" s="239" t="s">
        <v>19</v>
      </c>
      <c r="F159" s="240" t="s">
        <v>133</v>
      </c>
      <c r="G159" s="238"/>
      <c r="H159" s="239" t="s">
        <v>19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131</v>
      </c>
      <c r="AU159" s="246" t="s">
        <v>82</v>
      </c>
      <c r="AV159" s="14" t="s">
        <v>80</v>
      </c>
      <c r="AW159" s="14" t="s">
        <v>33</v>
      </c>
      <c r="AX159" s="14" t="s">
        <v>72</v>
      </c>
      <c r="AY159" s="246" t="s">
        <v>120</v>
      </c>
    </row>
    <row r="160" s="2" customFormat="1" ht="62.7" customHeight="1">
      <c r="A160" s="41"/>
      <c r="B160" s="42"/>
      <c r="C160" s="207" t="s">
        <v>227</v>
      </c>
      <c r="D160" s="207" t="s">
        <v>122</v>
      </c>
      <c r="E160" s="208" t="s">
        <v>228</v>
      </c>
      <c r="F160" s="209" t="s">
        <v>229</v>
      </c>
      <c r="G160" s="210" t="s">
        <v>199</v>
      </c>
      <c r="H160" s="211">
        <v>34.200000000000003</v>
      </c>
      <c r="I160" s="212"/>
      <c r="J160" s="213">
        <f>ROUND(I160*H160,2)</f>
        <v>0</v>
      </c>
      <c r="K160" s="209" t="s">
        <v>126</v>
      </c>
      <c r="L160" s="47"/>
      <c r="M160" s="214" t="s">
        <v>19</v>
      </c>
      <c r="N160" s="215" t="s">
        <v>43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127</v>
      </c>
      <c r="AT160" s="218" t="s">
        <v>122</v>
      </c>
      <c r="AU160" s="218" t="s">
        <v>82</v>
      </c>
      <c r="AY160" s="20" t="s">
        <v>120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127</v>
      </c>
      <c r="BM160" s="218" t="s">
        <v>230</v>
      </c>
    </row>
    <row r="161" s="2" customFormat="1">
      <c r="A161" s="41"/>
      <c r="B161" s="42"/>
      <c r="C161" s="43"/>
      <c r="D161" s="220" t="s">
        <v>129</v>
      </c>
      <c r="E161" s="43"/>
      <c r="F161" s="221" t="s">
        <v>231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129</v>
      </c>
      <c r="AU161" s="20" t="s">
        <v>82</v>
      </c>
    </row>
    <row r="162" s="14" customFormat="1">
      <c r="A162" s="14"/>
      <c r="B162" s="237"/>
      <c r="C162" s="238"/>
      <c r="D162" s="227" t="s">
        <v>131</v>
      </c>
      <c r="E162" s="239" t="s">
        <v>19</v>
      </c>
      <c r="F162" s="240" t="s">
        <v>232</v>
      </c>
      <c r="G162" s="238"/>
      <c r="H162" s="239" t="s">
        <v>19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131</v>
      </c>
      <c r="AU162" s="246" t="s">
        <v>82</v>
      </c>
      <c r="AV162" s="14" t="s">
        <v>80</v>
      </c>
      <c r="AW162" s="14" t="s">
        <v>33</v>
      </c>
      <c r="AX162" s="14" t="s">
        <v>72</v>
      </c>
      <c r="AY162" s="246" t="s">
        <v>120</v>
      </c>
    </row>
    <row r="163" s="13" customFormat="1">
      <c r="A163" s="13"/>
      <c r="B163" s="225"/>
      <c r="C163" s="226"/>
      <c r="D163" s="227" t="s">
        <v>131</v>
      </c>
      <c r="E163" s="228" t="s">
        <v>19</v>
      </c>
      <c r="F163" s="229" t="s">
        <v>233</v>
      </c>
      <c r="G163" s="226"/>
      <c r="H163" s="230">
        <v>34.200000000000003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131</v>
      </c>
      <c r="AU163" s="236" t="s">
        <v>82</v>
      </c>
      <c r="AV163" s="13" t="s">
        <v>82</v>
      </c>
      <c r="AW163" s="13" t="s">
        <v>33</v>
      </c>
      <c r="AX163" s="13" t="s">
        <v>72</v>
      </c>
      <c r="AY163" s="236" t="s">
        <v>120</v>
      </c>
    </row>
    <row r="164" s="16" customFormat="1">
      <c r="A164" s="16"/>
      <c r="B164" s="258"/>
      <c r="C164" s="259"/>
      <c r="D164" s="227" t="s">
        <v>131</v>
      </c>
      <c r="E164" s="260" t="s">
        <v>19</v>
      </c>
      <c r="F164" s="261" t="s">
        <v>206</v>
      </c>
      <c r="G164" s="259"/>
      <c r="H164" s="262">
        <v>34.200000000000003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68" t="s">
        <v>131</v>
      </c>
      <c r="AU164" s="268" t="s">
        <v>82</v>
      </c>
      <c r="AV164" s="16" t="s">
        <v>127</v>
      </c>
      <c r="AW164" s="16" t="s">
        <v>33</v>
      </c>
      <c r="AX164" s="16" t="s">
        <v>80</v>
      </c>
      <c r="AY164" s="268" t="s">
        <v>120</v>
      </c>
    </row>
    <row r="165" s="14" customFormat="1">
      <c r="A165" s="14"/>
      <c r="B165" s="237"/>
      <c r="C165" s="238"/>
      <c r="D165" s="227" t="s">
        <v>131</v>
      </c>
      <c r="E165" s="239" t="s">
        <v>19</v>
      </c>
      <c r="F165" s="240" t="s">
        <v>133</v>
      </c>
      <c r="G165" s="238"/>
      <c r="H165" s="239" t="s">
        <v>19</v>
      </c>
      <c r="I165" s="241"/>
      <c r="J165" s="238"/>
      <c r="K165" s="238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131</v>
      </c>
      <c r="AU165" s="246" t="s">
        <v>82</v>
      </c>
      <c r="AV165" s="14" t="s">
        <v>80</v>
      </c>
      <c r="AW165" s="14" t="s">
        <v>33</v>
      </c>
      <c r="AX165" s="14" t="s">
        <v>72</v>
      </c>
      <c r="AY165" s="246" t="s">
        <v>120</v>
      </c>
    </row>
    <row r="166" s="2" customFormat="1" ht="62.7" customHeight="1">
      <c r="A166" s="41"/>
      <c r="B166" s="42"/>
      <c r="C166" s="207" t="s">
        <v>234</v>
      </c>
      <c r="D166" s="207" t="s">
        <v>122</v>
      </c>
      <c r="E166" s="208" t="s">
        <v>235</v>
      </c>
      <c r="F166" s="209" t="s">
        <v>236</v>
      </c>
      <c r="G166" s="210" t="s">
        <v>199</v>
      </c>
      <c r="H166" s="211">
        <v>648.92200000000003</v>
      </c>
      <c r="I166" s="212"/>
      <c r="J166" s="213">
        <f>ROUND(I166*H166,2)</f>
        <v>0</v>
      </c>
      <c r="K166" s="209" t="s">
        <v>126</v>
      </c>
      <c r="L166" s="47"/>
      <c r="M166" s="214" t="s">
        <v>19</v>
      </c>
      <c r="N166" s="215" t="s">
        <v>43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127</v>
      </c>
      <c r="AT166" s="218" t="s">
        <v>122</v>
      </c>
      <c r="AU166" s="218" t="s">
        <v>82</v>
      </c>
      <c r="AY166" s="20" t="s">
        <v>120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127</v>
      </c>
      <c r="BM166" s="218" t="s">
        <v>237</v>
      </c>
    </row>
    <row r="167" s="2" customFormat="1">
      <c r="A167" s="41"/>
      <c r="B167" s="42"/>
      <c r="C167" s="43"/>
      <c r="D167" s="220" t="s">
        <v>129</v>
      </c>
      <c r="E167" s="43"/>
      <c r="F167" s="221" t="s">
        <v>238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129</v>
      </c>
      <c r="AU167" s="20" t="s">
        <v>82</v>
      </c>
    </row>
    <row r="168" s="13" customFormat="1">
      <c r="A168" s="13"/>
      <c r="B168" s="225"/>
      <c r="C168" s="226"/>
      <c r="D168" s="227" t="s">
        <v>131</v>
      </c>
      <c r="E168" s="228" t="s">
        <v>19</v>
      </c>
      <c r="F168" s="229" t="s">
        <v>202</v>
      </c>
      <c r="G168" s="226"/>
      <c r="H168" s="230">
        <v>392.5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131</v>
      </c>
      <c r="AU168" s="236" t="s">
        <v>82</v>
      </c>
      <c r="AV168" s="13" t="s">
        <v>82</v>
      </c>
      <c r="AW168" s="13" t="s">
        <v>33</v>
      </c>
      <c r="AX168" s="13" t="s">
        <v>72</v>
      </c>
      <c r="AY168" s="236" t="s">
        <v>120</v>
      </c>
    </row>
    <row r="169" s="15" customFormat="1">
      <c r="A169" s="15"/>
      <c r="B169" s="247"/>
      <c r="C169" s="248"/>
      <c r="D169" s="227" t="s">
        <v>131</v>
      </c>
      <c r="E169" s="249" t="s">
        <v>19</v>
      </c>
      <c r="F169" s="250" t="s">
        <v>203</v>
      </c>
      <c r="G169" s="248"/>
      <c r="H169" s="251">
        <v>392.5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7" t="s">
        <v>131</v>
      </c>
      <c r="AU169" s="257" t="s">
        <v>82</v>
      </c>
      <c r="AV169" s="15" t="s">
        <v>138</v>
      </c>
      <c r="AW169" s="15" t="s">
        <v>33</v>
      </c>
      <c r="AX169" s="15" t="s">
        <v>72</v>
      </c>
      <c r="AY169" s="257" t="s">
        <v>120</v>
      </c>
    </row>
    <row r="170" s="14" customFormat="1">
      <c r="A170" s="14"/>
      <c r="B170" s="237"/>
      <c r="C170" s="238"/>
      <c r="D170" s="227" t="s">
        <v>131</v>
      </c>
      <c r="E170" s="239" t="s">
        <v>19</v>
      </c>
      <c r="F170" s="240" t="s">
        <v>204</v>
      </c>
      <c r="G170" s="238"/>
      <c r="H170" s="239" t="s">
        <v>19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131</v>
      </c>
      <c r="AU170" s="246" t="s">
        <v>82</v>
      </c>
      <c r="AV170" s="14" t="s">
        <v>80</v>
      </c>
      <c r="AW170" s="14" t="s">
        <v>33</v>
      </c>
      <c r="AX170" s="14" t="s">
        <v>72</v>
      </c>
      <c r="AY170" s="246" t="s">
        <v>120</v>
      </c>
    </row>
    <row r="171" s="13" customFormat="1">
      <c r="A171" s="13"/>
      <c r="B171" s="225"/>
      <c r="C171" s="226"/>
      <c r="D171" s="227" t="s">
        <v>131</v>
      </c>
      <c r="E171" s="228" t="s">
        <v>19</v>
      </c>
      <c r="F171" s="229" t="s">
        <v>205</v>
      </c>
      <c r="G171" s="226"/>
      <c r="H171" s="230">
        <v>213.50999999999999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131</v>
      </c>
      <c r="AU171" s="236" t="s">
        <v>82</v>
      </c>
      <c r="AV171" s="13" t="s">
        <v>82</v>
      </c>
      <c r="AW171" s="13" t="s">
        <v>33</v>
      </c>
      <c r="AX171" s="13" t="s">
        <v>72</v>
      </c>
      <c r="AY171" s="236" t="s">
        <v>120</v>
      </c>
    </row>
    <row r="172" s="15" customFormat="1">
      <c r="A172" s="15"/>
      <c r="B172" s="247"/>
      <c r="C172" s="248"/>
      <c r="D172" s="227" t="s">
        <v>131</v>
      </c>
      <c r="E172" s="249" t="s">
        <v>19</v>
      </c>
      <c r="F172" s="250" t="s">
        <v>203</v>
      </c>
      <c r="G172" s="248"/>
      <c r="H172" s="251">
        <v>213.50999999999999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7" t="s">
        <v>131</v>
      </c>
      <c r="AU172" s="257" t="s">
        <v>82</v>
      </c>
      <c r="AV172" s="15" t="s">
        <v>138</v>
      </c>
      <c r="AW172" s="15" t="s">
        <v>33</v>
      </c>
      <c r="AX172" s="15" t="s">
        <v>72</v>
      </c>
      <c r="AY172" s="257" t="s">
        <v>120</v>
      </c>
    </row>
    <row r="173" s="14" customFormat="1">
      <c r="A173" s="14"/>
      <c r="B173" s="237"/>
      <c r="C173" s="238"/>
      <c r="D173" s="227" t="s">
        <v>131</v>
      </c>
      <c r="E173" s="239" t="s">
        <v>19</v>
      </c>
      <c r="F173" s="240" t="s">
        <v>218</v>
      </c>
      <c r="G173" s="238"/>
      <c r="H173" s="239" t="s">
        <v>19</v>
      </c>
      <c r="I173" s="241"/>
      <c r="J173" s="238"/>
      <c r="K173" s="238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131</v>
      </c>
      <c r="AU173" s="246" t="s">
        <v>82</v>
      </c>
      <c r="AV173" s="14" t="s">
        <v>80</v>
      </c>
      <c r="AW173" s="14" t="s">
        <v>33</v>
      </c>
      <c r="AX173" s="14" t="s">
        <v>72</v>
      </c>
      <c r="AY173" s="246" t="s">
        <v>120</v>
      </c>
    </row>
    <row r="174" s="13" customFormat="1">
      <c r="A174" s="13"/>
      <c r="B174" s="225"/>
      <c r="C174" s="226"/>
      <c r="D174" s="227" t="s">
        <v>131</v>
      </c>
      <c r="E174" s="228" t="s">
        <v>19</v>
      </c>
      <c r="F174" s="229" t="s">
        <v>239</v>
      </c>
      <c r="G174" s="226"/>
      <c r="H174" s="230">
        <v>42.911999999999999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131</v>
      </c>
      <c r="AU174" s="236" t="s">
        <v>82</v>
      </c>
      <c r="AV174" s="13" t="s">
        <v>82</v>
      </c>
      <c r="AW174" s="13" t="s">
        <v>33</v>
      </c>
      <c r="AX174" s="13" t="s">
        <v>72</v>
      </c>
      <c r="AY174" s="236" t="s">
        <v>120</v>
      </c>
    </row>
    <row r="175" s="15" customFormat="1">
      <c r="A175" s="15"/>
      <c r="B175" s="247"/>
      <c r="C175" s="248"/>
      <c r="D175" s="227" t="s">
        <v>131</v>
      </c>
      <c r="E175" s="249" t="s">
        <v>19</v>
      </c>
      <c r="F175" s="250" t="s">
        <v>203</v>
      </c>
      <c r="G175" s="248"/>
      <c r="H175" s="251">
        <v>42.911999999999999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7" t="s">
        <v>131</v>
      </c>
      <c r="AU175" s="257" t="s">
        <v>82</v>
      </c>
      <c r="AV175" s="15" t="s">
        <v>138</v>
      </c>
      <c r="AW175" s="15" t="s">
        <v>33</v>
      </c>
      <c r="AX175" s="15" t="s">
        <v>72</v>
      </c>
      <c r="AY175" s="257" t="s">
        <v>120</v>
      </c>
    </row>
    <row r="176" s="16" customFormat="1">
      <c r="A176" s="16"/>
      <c r="B176" s="258"/>
      <c r="C176" s="259"/>
      <c r="D176" s="227" t="s">
        <v>131</v>
      </c>
      <c r="E176" s="260" t="s">
        <v>19</v>
      </c>
      <c r="F176" s="261" t="s">
        <v>206</v>
      </c>
      <c r="G176" s="259"/>
      <c r="H176" s="262">
        <v>648.92200000000003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8" t="s">
        <v>131</v>
      </c>
      <c r="AU176" s="268" t="s">
        <v>82</v>
      </c>
      <c r="AV176" s="16" t="s">
        <v>127</v>
      </c>
      <c r="AW176" s="16" t="s">
        <v>33</v>
      </c>
      <c r="AX176" s="16" t="s">
        <v>80</v>
      </c>
      <c r="AY176" s="268" t="s">
        <v>120</v>
      </c>
    </row>
    <row r="177" s="14" customFormat="1">
      <c r="A177" s="14"/>
      <c r="B177" s="237"/>
      <c r="C177" s="238"/>
      <c r="D177" s="227" t="s">
        <v>131</v>
      </c>
      <c r="E177" s="239" t="s">
        <v>19</v>
      </c>
      <c r="F177" s="240" t="s">
        <v>133</v>
      </c>
      <c r="G177" s="238"/>
      <c r="H177" s="239" t="s">
        <v>19</v>
      </c>
      <c r="I177" s="241"/>
      <c r="J177" s="238"/>
      <c r="K177" s="238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131</v>
      </c>
      <c r="AU177" s="246" t="s">
        <v>82</v>
      </c>
      <c r="AV177" s="14" t="s">
        <v>80</v>
      </c>
      <c r="AW177" s="14" t="s">
        <v>33</v>
      </c>
      <c r="AX177" s="14" t="s">
        <v>72</v>
      </c>
      <c r="AY177" s="246" t="s">
        <v>120</v>
      </c>
    </row>
    <row r="178" s="2" customFormat="1" ht="44.25" customHeight="1">
      <c r="A178" s="41"/>
      <c r="B178" s="42"/>
      <c r="C178" s="207" t="s">
        <v>240</v>
      </c>
      <c r="D178" s="207" t="s">
        <v>122</v>
      </c>
      <c r="E178" s="208" t="s">
        <v>241</v>
      </c>
      <c r="F178" s="209" t="s">
        <v>242</v>
      </c>
      <c r="G178" s="210" t="s">
        <v>199</v>
      </c>
      <c r="H178" s="211">
        <v>38.25</v>
      </c>
      <c r="I178" s="212"/>
      <c r="J178" s="213">
        <f>ROUND(I178*H178,2)</f>
        <v>0</v>
      </c>
      <c r="K178" s="209" t="s">
        <v>126</v>
      </c>
      <c r="L178" s="47"/>
      <c r="M178" s="214" t="s">
        <v>19</v>
      </c>
      <c r="N178" s="215" t="s">
        <v>43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127</v>
      </c>
      <c r="AT178" s="218" t="s">
        <v>122</v>
      </c>
      <c r="AU178" s="218" t="s">
        <v>82</v>
      </c>
      <c r="AY178" s="20" t="s">
        <v>120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127</v>
      </c>
      <c r="BM178" s="218" t="s">
        <v>243</v>
      </c>
    </row>
    <row r="179" s="2" customFormat="1">
      <c r="A179" s="41"/>
      <c r="B179" s="42"/>
      <c r="C179" s="43"/>
      <c r="D179" s="220" t="s">
        <v>129</v>
      </c>
      <c r="E179" s="43"/>
      <c r="F179" s="221" t="s">
        <v>244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129</v>
      </c>
      <c r="AU179" s="20" t="s">
        <v>82</v>
      </c>
    </row>
    <row r="180" s="14" customFormat="1">
      <c r="A180" s="14"/>
      <c r="B180" s="237"/>
      <c r="C180" s="238"/>
      <c r="D180" s="227" t="s">
        <v>131</v>
      </c>
      <c r="E180" s="239" t="s">
        <v>19</v>
      </c>
      <c r="F180" s="240" t="s">
        <v>245</v>
      </c>
      <c r="G180" s="238"/>
      <c r="H180" s="239" t="s">
        <v>19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131</v>
      </c>
      <c r="AU180" s="246" t="s">
        <v>82</v>
      </c>
      <c r="AV180" s="14" t="s">
        <v>80</v>
      </c>
      <c r="AW180" s="14" t="s">
        <v>33</v>
      </c>
      <c r="AX180" s="14" t="s">
        <v>72</v>
      </c>
      <c r="AY180" s="246" t="s">
        <v>120</v>
      </c>
    </row>
    <row r="181" s="13" customFormat="1">
      <c r="A181" s="13"/>
      <c r="B181" s="225"/>
      <c r="C181" s="226"/>
      <c r="D181" s="227" t="s">
        <v>131</v>
      </c>
      <c r="E181" s="228" t="s">
        <v>19</v>
      </c>
      <c r="F181" s="229" t="s">
        <v>226</v>
      </c>
      <c r="G181" s="226"/>
      <c r="H181" s="230">
        <v>38.25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131</v>
      </c>
      <c r="AU181" s="236" t="s">
        <v>82</v>
      </c>
      <c r="AV181" s="13" t="s">
        <v>82</v>
      </c>
      <c r="AW181" s="13" t="s">
        <v>33</v>
      </c>
      <c r="AX181" s="13" t="s">
        <v>72</v>
      </c>
      <c r="AY181" s="236" t="s">
        <v>120</v>
      </c>
    </row>
    <row r="182" s="16" customFormat="1">
      <c r="A182" s="16"/>
      <c r="B182" s="258"/>
      <c r="C182" s="259"/>
      <c r="D182" s="227" t="s">
        <v>131</v>
      </c>
      <c r="E182" s="260" t="s">
        <v>19</v>
      </c>
      <c r="F182" s="261" t="s">
        <v>206</v>
      </c>
      <c r="G182" s="259"/>
      <c r="H182" s="262">
        <v>38.25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68" t="s">
        <v>131</v>
      </c>
      <c r="AU182" s="268" t="s">
        <v>82</v>
      </c>
      <c r="AV182" s="16" t="s">
        <v>127</v>
      </c>
      <c r="AW182" s="16" t="s">
        <v>33</v>
      </c>
      <c r="AX182" s="16" t="s">
        <v>80</v>
      </c>
      <c r="AY182" s="268" t="s">
        <v>120</v>
      </c>
    </row>
    <row r="183" s="14" customFormat="1">
      <c r="A183" s="14"/>
      <c r="B183" s="237"/>
      <c r="C183" s="238"/>
      <c r="D183" s="227" t="s">
        <v>131</v>
      </c>
      <c r="E183" s="239" t="s">
        <v>19</v>
      </c>
      <c r="F183" s="240" t="s">
        <v>133</v>
      </c>
      <c r="G183" s="238"/>
      <c r="H183" s="239" t="s">
        <v>19</v>
      </c>
      <c r="I183" s="241"/>
      <c r="J183" s="238"/>
      <c r="K183" s="238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131</v>
      </c>
      <c r="AU183" s="246" t="s">
        <v>82</v>
      </c>
      <c r="AV183" s="14" t="s">
        <v>80</v>
      </c>
      <c r="AW183" s="14" t="s">
        <v>33</v>
      </c>
      <c r="AX183" s="14" t="s">
        <v>72</v>
      </c>
      <c r="AY183" s="246" t="s">
        <v>120</v>
      </c>
    </row>
    <row r="184" s="2" customFormat="1" ht="44.25" customHeight="1">
      <c r="A184" s="41"/>
      <c r="B184" s="42"/>
      <c r="C184" s="207" t="s">
        <v>246</v>
      </c>
      <c r="D184" s="207" t="s">
        <v>122</v>
      </c>
      <c r="E184" s="208" t="s">
        <v>247</v>
      </c>
      <c r="F184" s="209" t="s">
        <v>248</v>
      </c>
      <c r="G184" s="210" t="s">
        <v>199</v>
      </c>
      <c r="H184" s="211">
        <v>13.300000000000001</v>
      </c>
      <c r="I184" s="212"/>
      <c r="J184" s="213">
        <f>ROUND(I184*H184,2)</f>
        <v>0</v>
      </c>
      <c r="K184" s="209" t="s">
        <v>126</v>
      </c>
      <c r="L184" s="47"/>
      <c r="M184" s="214" t="s">
        <v>19</v>
      </c>
      <c r="N184" s="215" t="s">
        <v>43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127</v>
      </c>
      <c r="AT184" s="218" t="s">
        <v>122</v>
      </c>
      <c r="AU184" s="218" t="s">
        <v>82</v>
      </c>
      <c r="AY184" s="20" t="s">
        <v>120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127</v>
      </c>
      <c r="BM184" s="218" t="s">
        <v>249</v>
      </c>
    </row>
    <row r="185" s="2" customFormat="1">
      <c r="A185" s="41"/>
      <c r="B185" s="42"/>
      <c r="C185" s="43"/>
      <c r="D185" s="220" t="s">
        <v>129</v>
      </c>
      <c r="E185" s="43"/>
      <c r="F185" s="221" t="s">
        <v>250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129</v>
      </c>
      <c r="AU185" s="20" t="s">
        <v>82</v>
      </c>
    </row>
    <row r="186" s="13" customFormat="1">
      <c r="A186" s="13"/>
      <c r="B186" s="225"/>
      <c r="C186" s="226"/>
      <c r="D186" s="227" t="s">
        <v>131</v>
      </c>
      <c r="E186" s="228" t="s">
        <v>19</v>
      </c>
      <c r="F186" s="229" t="s">
        <v>251</v>
      </c>
      <c r="G186" s="226"/>
      <c r="H186" s="230">
        <v>13.300000000000001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131</v>
      </c>
      <c r="AU186" s="236" t="s">
        <v>82</v>
      </c>
      <c r="AV186" s="13" t="s">
        <v>82</v>
      </c>
      <c r="AW186" s="13" t="s">
        <v>33</v>
      </c>
      <c r="AX186" s="13" t="s">
        <v>80</v>
      </c>
      <c r="AY186" s="236" t="s">
        <v>120</v>
      </c>
    </row>
    <row r="187" s="14" customFormat="1">
      <c r="A187" s="14"/>
      <c r="B187" s="237"/>
      <c r="C187" s="238"/>
      <c r="D187" s="227" t="s">
        <v>131</v>
      </c>
      <c r="E187" s="239" t="s">
        <v>19</v>
      </c>
      <c r="F187" s="240" t="s">
        <v>133</v>
      </c>
      <c r="G187" s="238"/>
      <c r="H187" s="239" t="s">
        <v>19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131</v>
      </c>
      <c r="AU187" s="246" t="s">
        <v>82</v>
      </c>
      <c r="AV187" s="14" t="s">
        <v>80</v>
      </c>
      <c r="AW187" s="14" t="s">
        <v>33</v>
      </c>
      <c r="AX187" s="14" t="s">
        <v>72</v>
      </c>
      <c r="AY187" s="246" t="s">
        <v>120</v>
      </c>
    </row>
    <row r="188" s="2" customFormat="1" ht="16.5" customHeight="1">
      <c r="A188" s="41"/>
      <c r="B188" s="42"/>
      <c r="C188" s="269" t="s">
        <v>7</v>
      </c>
      <c r="D188" s="269" t="s">
        <v>252</v>
      </c>
      <c r="E188" s="270" t="s">
        <v>253</v>
      </c>
      <c r="F188" s="271" t="s">
        <v>254</v>
      </c>
      <c r="G188" s="272" t="s">
        <v>255</v>
      </c>
      <c r="H188" s="273">
        <v>23.940000000000001</v>
      </c>
      <c r="I188" s="274"/>
      <c r="J188" s="275">
        <f>ROUND(I188*H188,2)</f>
        <v>0</v>
      </c>
      <c r="K188" s="271" t="s">
        <v>19</v>
      </c>
      <c r="L188" s="276"/>
      <c r="M188" s="277" t="s">
        <v>19</v>
      </c>
      <c r="N188" s="278" t="s">
        <v>43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166</v>
      </c>
      <c r="AT188" s="218" t="s">
        <v>252</v>
      </c>
      <c r="AU188" s="218" t="s">
        <v>82</v>
      </c>
      <c r="AY188" s="20" t="s">
        <v>120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127</v>
      </c>
      <c r="BM188" s="218" t="s">
        <v>256</v>
      </c>
    </row>
    <row r="189" s="13" customFormat="1">
      <c r="A189" s="13"/>
      <c r="B189" s="225"/>
      <c r="C189" s="226"/>
      <c r="D189" s="227" t="s">
        <v>131</v>
      </c>
      <c r="E189" s="226"/>
      <c r="F189" s="229" t="s">
        <v>257</v>
      </c>
      <c r="G189" s="226"/>
      <c r="H189" s="230">
        <v>23.940000000000001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131</v>
      </c>
      <c r="AU189" s="236" t="s">
        <v>82</v>
      </c>
      <c r="AV189" s="13" t="s">
        <v>82</v>
      </c>
      <c r="AW189" s="13" t="s">
        <v>4</v>
      </c>
      <c r="AX189" s="13" t="s">
        <v>80</v>
      </c>
      <c r="AY189" s="236" t="s">
        <v>120</v>
      </c>
    </row>
    <row r="190" s="2" customFormat="1" ht="55.5" customHeight="1">
      <c r="A190" s="41"/>
      <c r="B190" s="42"/>
      <c r="C190" s="207" t="s">
        <v>258</v>
      </c>
      <c r="D190" s="207" t="s">
        <v>122</v>
      </c>
      <c r="E190" s="208" t="s">
        <v>259</v>
      </c>
      <c r="F190" s="209" t="s">
        <v>260</v>
      </c>
      <c r="G190" s="210" t="s">
        <v>199</v>
      </c>
      <c r="H190" s="211">
        <v>213.50999999999999</v>
      </c>
      <c r="I190" s="212"/>
      <c r="J190" s="213">
        <f>ROUND(I190*H190,2)</f>
        <v>0</v>
      </c>
      <c r="K190" s="209" t="s">
        <v>126</v>
      </c>
      <c r="L190" s="47"/>
      <c r="M190" s="214" t="s">
        <v>19</v>
      </c>
      <c r="N190" s="215" t="s">
        <v>43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127</v>
      </c>
      <c r="AT190" s="218" t="s">
        <v>122</v>
      </c>
      <c r="AU190" s="218" t="s">
        <v>82</v>
      </c>
      <c r="AY190" s="20" t="s">
        <v>120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127</v>
      </c>
      <c r="BM190" s="218" t="s">
        <v>261</v>
      </c>
    </row>
    <row r="191" s="2" customFormat="1">
      <c r="A191" s="41"/>
      <c r="B191" s="42"/>
      <c r="C191" s="43"/>
      <c r="D191" s="220" t="s">
        <v>129</v>
      </c>
      <c r="E191" s="43"/>
      <c r="F191" s="221" t="s">
        <v>262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129</v>
      </c>
      <c r="AU191" s="20" t="s">
        <v>82</v>
      </c>
    </row>
    <row r="192" s="14" customFormat="1">
      <c r="A192" s="14"/>
      <c r="B192" s="237"/>
      <c r="C192" s="238"/>
      <c r="D192" s="227" t="s">
        <v>131</v>
      </c>
      <c r="E192" s="239" t="s">
        <v>19</v>
      </c>
      <c r="F192" s="240" t="s">
        <v>263</v>
      </c>
      <c r="G192" s="238"/>
      <c r="H192" s="239" t="s">
        <v>19</v>
      </c>
      <c r="I192" s="241"/>
      <c r="J192" s="238"/>
      <c r="K192" s="238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131</v>
      </c>
      <c r="AU192" s="246" t="s">
        <v>82</v>
      </c>
      <c r="AV192" s="14" t="s">
        <v>80</v>
      </c>
      <c r="AW192" s="14" t="s">
        <v>33</v>
      </c>
      <c r="AX192" s="14" t="s">
        <v>72</v>
      </c>
      <c r="AY192" s="246" t="s">
        <v>120</v>
      </c>
    </row>
    <row r="193" s="13" customFormat="1">
      <c r="A193" s="13"/>
      <c r="B193" s="225"/>
      <c r="C193" s="226"/>
      <c r="D193" s="227" t="s">
        <v>131</v>
      </c>
      <c r="E193" s="228" t="s">
        <v>19</v>
      </c>
      <c r="F193" s="229" t="s">
        <v>264</v>
      </c>
      <c r="G193" s="226"/>
      <c r="H193" s="230">
        <v>213.50999999999999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131</v>
      </c>
      <c r="AU193" s="236" t="s">
        <v>82</v>
      </c>
      <c r="AV193" s="13" t="s">
        <v>82</v>
      </c>
      <c r="AW193" s="13" t="s">
        <v>33</v>
      </c>
      <c r="AX193" s="13" t="s">
        <v>80</v>
      </c>
      <c r="AY193" s="236" t="s">
        <v>120</v>
      </c>
    </row>
    <row r="194" s="14" customFormat="1">
      <c r="A194" s="14"/>
      <c r="B194" s="237"/>
      <c r="C194" s="238"/>
      <c r="D194" s="227" t="s">
        <v>131</v>
      </c>
      <c r="E194" s="239" t="s">
        <v>19</v>
      </c>
      <c r="F194" s="240" t="s">
        <v>133</v>
      </c>
      <c r="G194" s="238"/>
      <c r="H194" s="239" t="s">
        <v>19</v>
      </c>
      <c r="I194" s="241"/>
      <c r="J194" s="238"/>
      <c r="K194" s="238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131</v>
      </c>
      <c r="AU194" s="246" t="s">
        <v>82</v>
      </c>
      <c r="AV194" s="14" t="s">
        <v>80</v>
      </c>
      <c r="AW194" s="14" t="s">
        <v>33</v>
      </c>
      <c r="AX194" s="14" t="s">
        <v>72</v>
      </c>
      <c r="AY194" s="246" t="s">
        <v>120</v>
      </c>
    </row>
    <row r="195" s="2" customFormat="1" ht="16.5" customHeight="1">
      <c r="A195" s="41"/>
      <c r="B195" s="42"/>
      <c r="C195" s="269" t="s">
        <v>265</v>
      </c>
      <c r="D195" s="269" t="s">
        <v>252</v>
      </c>
      <c r="E195" s="270" t="s">
        <v>266</v>
      </c>
      <c r="F195" s="271" t="s">
        <v>267</v>
      </c>
      <c r="G195" s="272" t="s">
        <v>255</v>
      </c>
      <c r="H195" s="273">
        <v>427.01999999999998</v>
      </c>
      <c r="I195" s="274"/>
      <c r="J195" s="275">
        <f>ROUND(I195*H195,2)</f>
        <v>0</v>
      </c>
      <c r="K195" s="271" t="s">
        <v>126</v>
      </c>
      <c r="L195" s="276"/>
      <c r="M195" s="277" t="s">
        <v>19</v>
      </c>
      <c r="N195" s="278" t="s">
        <v>43</v>
      </c>
      <c r="O195" s="87"/>
      <c r="P195" s="216">
        <f>O195*H195</f>
        <v>0</v>
      </c>
      <c r="Q195" s="216">
        <v>1</v>
      </c>
      <c r="R195" s="216">
        <f>Q195*H195</f>
        <v>427.01999999999998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166</v>
      </c>
      <c r="AT195" s="218" t="s">
        <v>252</v>
      </c>
      <c r="AU195" s="218" t="s">
        <v>82</v>
      </c>
      <c r="AY195" s="20" t="s">
        <v>120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127</v>
      </c>
      <c r="BM195" s="218" t="s">
        <v>268</v>
      </c>
    </row>
    <row r="196" s="13" customFormat="1">
      <c r="A196" s="13"/>
      <c r="B196" s="225"/>
      <c r="C196" s="226"/>
      <c r="D196" s="227" t="s">
        <v>131</v>
      </c>
      <c r="E196" s="226"/>
      <c r="F196" s="229" t="s">
        <v>269</v>
      </c>
      <c r="G196" s="226"/>
      <c r="H196" s="230">
        <v>427.01999999999998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131</v>
      </c>
      <c r="AU196" s="236" t="s">
        <v>82</v>
      </c>
      <c r="AV196" s="13" t="s">
        <v>82</v>
      </c>
      <c r="AW196" s="13" t="s">
        <v>4</v>
      </c>
      <c r="AX196" s="13" t="s">
        <v>80</v>
      </c>
      <c r="AY196" s="236" t="s">
        <v>120</v>
      </c>
    </row>
    <row r="197" s="2" customFormat="1" ht="44.25" customHeight="1">
      <c r="A197" s="41"/>
      <c r="B197" s="42"/>
      <c r="C197" s="207" t="s">
        <v>270</v>
      </c>
      <c r="D197" s="207" t="s">
        <v>122</v>
      </c>
      <c r="E197" s="208" t="s">
        <v>271</v>
      </c>
      <c r="F197" s="209" t="s">
        <v>272</v>
      </c>
      <c r="G197" s="210" t="s">
        <v>255</v>
      </c>
      <c r="H197" s="211">
        <v>1168.06</v>
      </c>
      <c r="I197" s="212"/>
      <c r="J197" s="213">
        <f>ROUND(I197*H197,2)</f>
        <v>0</v>
      </c>
      <c r="K197" s="209" t="s">
        <v>126</v>
      </c>
      <c r="L197" s="47"/>
      <c r="M197" s="214" t="s">
        <v>19</v>
      </c>
      <c r="N197" s="215" t="s">
        <v>43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127</v>
      </c>
      <c r="AT197" s="218" t="s">
        <v>122</v>
      </c>
      <c r="AU197" s="218" t="s">
        <v>82</v>
      </c>
      <c r="AY197" s="20" t="s">
        <v>120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127</v>
      </c>
      <c r="BM197" s="218" t="s">
        <v>273</v>
      </c>
    </row>
    <row r="198" s="2" customFormat="1">
      <c r="A198" s="41"/>
      <c r="B198" s="42"/>
      <c r="C198" s="43"/>
      <c r="D198" s="220" t="s">
        <v>129</v>
      </c>
      <c r="E198" s="43"/>
      <c r="F198" s="221" t="s">
        <v>274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129</v>
      </c>
      <c r="AU198" s="20" t="s">
        <v>82</v>
      </c>
    </row>
    <row r="199" s="13" customFormat="1">
      <c r="A199" s="13"/>
      <c r="B199" s="225"/>
      <c r="C199" s="226"/>
      <c r="D199" s="227" t="s">
        <v>131</v>
      </c>
      <c r="E199" s="226"/>
      <c r="F199" s="229" t="s">
        <v>275</v>
      </c>
      <c r="G199" s="226"/>
      <c r="H199" s="230">
        <v>1168.06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131</v>
      </c>
      <c r="AU199" s="236" t="s">
        <v>82</v>
      </c>
      <c r="AV199" s="13" t="s">
        <v>82</v>
      </c>
      <c r="AW199" s="13" t="s">
        <v>4</v>
      </c>
      <c r="AX199" s="13" t="s">
        <v>80</v>
      </c>
      <c r="AY199" s="236" t="s">
        <v>120</v>
      </c>
    </row>
    <row r="200" s="2" customFormat="1" ht="24.15" customHeight="1">
      <c r="A200" s="41"/>
      <c r="B200" s="42"/>
      <c r="C200" s="207" t="s">
        <v>276</v>
      </c>
      <c r="D200" s="207" t="s">
        <v>122</v>
      </c>
      <c r="E200" s="208" t="s">
        <v>277</v>
      </c>
      <c r="F200" s="209" t="s">
        <v>278</v>
      </c>
      <c r="G200" s="210" t="s">
        <v>199</v>
      </c>
      <c r="H200" s="211">
        <v>34.200000000000003</v>
      </c>
      <c r="I200" s="212"/>
      <c r="J200" s="213">
        <f>ROUND(I200*H200,2)</f>
        <v>0</v>
      </c>
      <c r="K200" s="209" t="s">
        <v>126</v>
      </c>
      <c r="L200" s="47"/>
      <c r="M200" s="214" t="s">
        <v>19</v>
      </c>
      <c r="N200" s="215" t="s">
        <v>43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127</v>
      </c>
      <c r="AT200" s="218" t="s">
        <v>122</v>
      </c>
      <c r="AU200" s="218" t="s">
        <v>82</v>
      </c>
      <c r="AY200" s="20" t="s">
        <v>120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127</v>
      </c>
      <c r="BM200" s="218" t="s">
        <v>279</v>
      </c>
    </row>
    <row r="201" s="2" customFormat="1">
      <c r="A201" s="41"/>
      <c r="B201" s="42"/>
      <c r="C201" s="43"/>
      <c r="D201" s="220" t="s">
        <v>129</v>
      </c>
      <c r="E201" s="43"/>
      <c r="F201" s="221" t="s">
        <v>280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129</v>
      </c>
      <c r="AU201" s="20" t="s">
        <v>82</v>
      </c>
    </row>
    <row r="202" s="14" customFormat="1">
      <c r="A202" s="14"/>
      <c r="B202" s="237"/>
      <c r="C202" s="238"/>
      <c r="D202" s="227" t="s">
        <v>131</v>
      </c>
      <c r="E202" s="239" t="s">
        <v>19</v>
      </c>
      <c r="F202" s="240" t="s">
        <v>232</v>
      </c>
      <c r="G202" s="238"/>
      <c r="H202" s="239" t="s">
        <v>19</v>
      </c>
      <c r="I202" s="241"/>
      <c r="J202" s="238"/>
      <c r="K202" s="238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131</v>
      </c>
      <c r="AU202" s="246" t="s">
        <v>82</v>
      </c>
      <c r="AV202" s="14" t="s">
        <v>80</v>
      </c>
      <c r="AW202" s="14" t="s">
        <v>33</v>
      </c>
      <c r="AX202" s="14" t="s">
        <v>72</v>
      </c>
      <c r="AY202" s="246" t="s">
        <v>120</v>
      </c>
    </row>
    <row r="203" s="13" customFormat="1">
      <c r="A203" s="13"/>
      <c r="B203" s="225"/>
      <c r="C203" s="226"/>
      <c r="D203" s="227" t="s">
        <v>131</v>
      </c>
      <c r="E203" s="228" t="s">
        <v>19</v>
      </c>
      <c r="F203" s="229" t="s">
        <v>233</v>
      </c>
      <c r="G203" s="226"/>
      <c r="H203" s="230">
        <v>34.200000000000003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131</v>
      </c>
      <c r="AU203" s="236" t="s">
        <v>82</v>
      </c>
      <c r="AV203" s="13" t="s">
        <v>82</v>
      </c>
      <c r="AW203" s="13" t="s">
        <v>33</v>
      </c>
      <c r="AX203" s="13" t="s">
        <v>72</v>
      </c>
      <c r="AY203" s="236" t="s">
        <v>120</v>
      </c>
    </row>
    <row r="204" s="16" customFormat="1">
      <c r="A204" s="16"/>
      <c r="B204" s="258"/>
      <c r="C204" s="259"/>
      <c r="D204" s="227" t="s">
        <v>131</v>
      </c>
      <c r="E204" s="260" t="s">
        <v>19</v>
      </c>
      <c r="F204" s="261" t="s">
        <v>206</v>
      </c>
      <c r="G204" s="259"/>
      <c r="H204" s="262">
        <v>34.200000000000003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8" t="s">
        <v>131</v>
      </c>
      <c r="AU204" s="268" t="s">
        <v>82</v>
      </c>
      <c r="AV204" s="16" t="s">
        <v>127</v>
      </c>
      <c r="AW204" s="16" t="s">
        <v>33</v>
      </c>
      <c r="AX204" s="16" t="s">
        <v>80</v>
      </c>
      <c r="AY204" s="268" t="s">
        <v>120</v>
      </c>
    </row>
    <row r="205" s="14" customFormat="1">
      <c r="A205" s="14"/>
      <c r="B205" s="237"/>
      <c r="C205" s="238"/>
      <c r="D205" s="227" t="s">
        <v>131</v>
      </c>
      <c r="E205" s="239" t="s">
        <v>19</v>
      </c>
      <c r="F205" s="240" t="s">
        <v>133</v>
      </c>
      <c r="G205" s="238"/>
      <c r="H205" s="239" t="s">
        <v>19</v>
      </c>
      <c r="I205" s="241"/>
      <c r="J205" s="238"/>
      <c r="K205" s="238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131</v>
      </c>
      <c r="AU205" s="246" t="s">
        <v>82</v>
      </c>
      <c r="AV205" s="14" t="s">
        <v>80</v>
      </c>
      <c r="AW205" s="14" t="s">
        <v>33</v>
      </c>
      <c r="AX205" s="14" t="s">
        <v>72</v>
      </c>
      <c r="AY205" s="246" t="s">
        <v>120</v>
      </c>
    </row>
    <row r="206" s="2" customFormat="1" ht="37.8" customHeight="1">
      <c r="A206" s="41"/>
      <c r="B206" s="42"/>
      <c r="C206" s="207" t="s">
        <v>281</v>
      </c>
      <c r="D206" s="207" t="s">
        <v>122</v>
      </c>
      <c r="E206" s="208" t="s">
        <v>282</v>
      </c>
      <c r="F206" s="209" t="s">
        <v>283</v>
      </c>
      <c r="G206" s="210" t="s">
        <v>199</v>
      </c>
      <c r="H206" s="211">
        <v>648.92200000000003</v>
      </c>
      <c r="I206" s="212"/>
      <c r="J206" s="213">
        <f>ROUND(I206*H206,2)</f>
        <v>0</v>
      </c>
      <c r="K206" s="209" t="s">
        <v>126</v>
      </c>
      <c r="L206" s="47"/>
      <c r="M206" s="214" t="s">
        <v>19</v>
      </c>
      <c r="N206" s="215" t="s">
        <v>43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127</v>
      </c>
      <c r="AT206" s="218" t="s">
        <v>122</v>
      </c>
      <c r="AU206" s="218" t="s">
        <v>82</v>
      </c>
      <c r="AY206" s="20" t="s">
        <v>120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127</v>
      </c>
      <c r="BM206" s="218" t="s">
        <v>284</v>
      </c>
    </row>
    <row r="207" s="2" customFormat="1">
      <c r="A207" s="41"/>
      <c r="B207" s="42"/>
      <c r="C207" s="43"/>
      <c r="D207" s="220" t="s">
        <v>129</v>
      </c>
      <c r="E207" s="43"/>
      <c r="F207" s="221" t="s">
        <v>285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129</v>
      </c>
      <c r="AU207" s="20" t="s">
        <v>82</v>
      </c>
    </row>
    <row r="208" s="2" customFormat="1" ht="44.25" customHeight="1">
      <c r="A208" s="41"/>
      <c r="B208" s="42"/>
      <c r="C208" s="207" t="s">
        <v>143</v>
      </c>
      <c r="D208" s="207" t="s">
        <v>122</v>
      </c>
      <c r="E208" s="208" t="s">
        <v>286</v>
      </c>
      <c r="F208" s="209" t="s">
        <v>287</v>
      </c>
      <c r="G208" s="210" t="s">
        <v>199</v>
      </c>
      <c r="H208" s="211">
        <v>53.799999999999997</v>
      </c>
      <c r="I208" s="212"/>
      <c r="J208" s="213">
        <f>ROUND(I208*H208,2)</f>
        <v>0</v>
      </c>
      <c r="K208" s="209" t="s">
        <v>126</v>
      </c>
      <c r="L208" s="47"/>
      <c r="M208" s="214" t="s">
        <v>19</v>
      </c>
      <c r="N208" s="215" t="s">
        <v>43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127</v>
      </c>
      <c r="AT208" s="218" t="s">
        <v>122</v>
      </c>
      <c r="AU208" s="218" t="s">
        <v>82</v>
      </c>
      <c r="AY208" s="20" t="s">
        <v>120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127</v>
      </c>
      <c r="BM208" s="218" t="s">
        <v>288</v>
      </c>
    </row>
    <row r="209" s="2" customFormat="1">
      <c r="A209" s="41"/>
      <c r="B209" s="42"/>
      <c r="C209" s="43"/>
      <c r="D209" s="220" t="s">
        <v>129</v>
      </c>
      <c r="E209" s="43"/>
      <c r="F209" s="221" t="s">
        <v>289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129</v>
      </c>
      <c r="AU209" s="20" t="s">
        <v>82</v>
      </c>
    </row>
    <row r="210" s="14" customFormat="1">
      <c r="A210" s="14"/>
      <c r="B210" s="237"/>
      <c r="C210" s="238"/>
      <c r="D210" s="227" t="s">
        <v>131</v>
      </c>
      <c r="E210" s="239" t="s">
        <v>19</v>
      </c>
      <c r="F210" s="240" t="s">
        <v>218</v>
      </c>
      <c r="G210" s="238"/>
      <c r="H210" s="239" t="s">
        <v>19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131</v>
      </c>
      <c r="AU210" s="246" t="s">
        <v>82</v>
      </c>
      <c r="AV210" s="14" t="s">
        <v>80</v>
      </c>
      <c r="AW210" s="14" t="s">
        <v>33</v>
      </c>
      <c r="AX210" s="14" t="s">
        <v>72</v>
      </c>
      <c r="AY210" s="246" t="s">
        <v>120</v>
      </c>
    </row>
    <row r="211" s="13" customFormat="1">
      <c r="A211" s="13"/>
      <c r="B211" s="225"/>
      <c r="C211" s="226"/>
      <c r="D211" s="227" t="s">
        <v>131</v>
      </c>
      <c r="E211" s="228" t="s">
        <v>19</v>
      </c>
      <c r="F211" s="229" t="s">
        <v>290</v>
      </c>
      <c r="G211" s="226"/>
      <c r="H211" s="230">
        <v>53.799999999999997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131</v>
      </c>
      <c r="AU211" s="236" t="s">
        <v>82</v>
      </c>
      <c r="AV211" s="13" t="s">
        <v>82</v>
      </c>
      <c r="AW211" s="13" t="s">
        <v>33</v>
      </c>
      <c r="AX211" s="13" t="s">
        <v>80</v>
      </c>
      <c r="AY211" s="236" t="s">
        <v>120</v>
      </c>
    </row>
    <row r="212" s="14" customFormat="1">
      <c r="A212" s="14"/>
      <c r="B212" s="237"/>
      <c r="C212" s="238"/>
      <c r="D212" s="227" t="s">
        <v>131</v>
      </c>
      <c r="E212" s="239" t="s">
        <v>19</v>
      </c>
      <c r="F212" s="240" t="s">
        <v>133</v>
      </c>
      <c r="G212" s="238"/>
      <c r="H212" s="239" t="s">
        <v>19</v>
      </c>
      <c r="I212" s="241"/>
      <c r="J212" s="238"/>
      <c r="K212" s="238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131</v>
      </c>
      <c r="AU212" s="246" t="s">
        <v>82</v>
      </c>
      <c r="AV212" s="14" t="s">
        <v>80</v>
      </c>
      <c r="AW212" s="14" t="s">
        <v>33</v>
      </c>
      <c r="AX212" s="14" t="s">
        <v>72</v>
      </c>
      <c r="AY212" s="246" t="s">
        <v>120</v>
      </c>
    </row>
    <row r="213" s="2" customFormat="1" ht="16.5" customHeight="1">
      <c r="A213" s="41"/>
      <c r="B213" s="42"/>
      <c r="C213" s="207" t="s">
        <v>291</v>
      </c>
      <c r="D213" s="207" t="s">
        <v>122</v>
      </c>
      <c r="E213" s="208" t="s">
        <v>292</v>
      </c>
      <c r="F213" s="209" t="s">
        <v>293</v>
      </c>
      <c r="G213" s="210" t="s">
        <v>199</v>
      </c>
      <c r="H213" s="211">
        <v>38.25</v>
      </c>
      <c r="I213" s="212"/>
      <c r="J213" s="213">
        <f>ROUND(I213*H213,2)</f>
        <v>0</v>
      </c>
      <c r="K213" s="209" t="s">
        <v>19</v>
      </c>
      <c r="L213" s="47"/>
      <c r="M213" s="214" t="s">
        <v>19</v>
      </c>
      <c r="N213" s="215" t="s">
        <v>43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127</v>
      </c>
      <c r="AT213" s="218" t="s">
        <v>122</v>
      </c>
      <c r="AU213" s="218" t="s">
        <v>82</v>
      </c>
      <c r="AY213" s="20" t="s">
        <v>120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127</v>
      </c>
      <c r="BM213" s="218" t="s">
        <v>294</v>
      </c>
    </row>
    <row r="214" s="13" customFormat="1">
      <c r="A214" s="13"/>
      <c r="B214" s="225"/>
      <c r="C214" s="226"/>
      <c r="D214" s="227" t="s">
        <v>131</v>
      </c>
      <c r="E214" s="228" t="s">
        <v>19</v>
      </c>
      <c r="F214" s="229" t="s">
        <v>226</v>
      </c>
      <c r="G214" s="226"/>
      <c r="H214" s="230">
        <v>38.25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131</v>
      </c>
      <c r="AU214" s="236" t="s">
        <v>82</v>
      </c>
      <c r="AV214" s="13" t="s">
        <v>82</v>
      </c>
      <c r="AW214" s="13" t="s">
        <v>33</v>
      </c>
      <c r="AX214" s="13" t="s">
        <v>80</v>
      </c>
      <c r="AY214" s="236" t="s">
        <v>120</v>
      </c>
    </row>
    <row r="215" s="14" customFormat="1">
      <c r="A215" s="14"/>
      <c r="B215" s="237"/>
      <c r="C215" s="238"/>
      <c r="D215" s="227" t="s">
        <v>131</v>
      </c>
      <c r="E215" s="239" t="s">
        <v>19</v>
      </c>
      <c r="F215" s="240" t="s">
        <v>133</v>
      </c>
      <c r="G215" s="238"/>
      <c r="H215" s="239" t="s">
        <v>19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131</v>
      </c>
      <c r="AU215" s="246" t="s">
        <v>82</v>
      </c>
      <c r="AV215" s="14" t="s">
        <v>80</v>
      </c>
      <c r="AW215" s="14" t="s">
        <v>33</v>
      </c>
      <c r="AX215" s="14" t="s">
        <v>72</v>
      </c>
      <c r="AY215" s="246" t="s">
        <v>120</v>
      </c>
    </row>
    <row r="216" s="2" customFormat="1" ht="55.5" customHeight="1">
      <c r="A216" s="41"/>
      <c r="B216" s="42"/>
      <c r="C216" s="207" t="s">
        <v>295</v>
      </c>
      <c r="D216" s="207" t="s">
        <v>122</v>
      </c>
      <c r="E216" s="208" t="s">
        <v>296</v>
      </c>
      <c r="F216" s="209" t="s">
        <v>297</v>
      </c>
      <c r="G216" s="210" t="s">
        <v>125</v>
      </c>
      <c r="H216" s="211">
        <v>180.75</v>
      </c>
      <c r="I216" s="212"/>
      <c r="J216" s="213">
        <f>ROUND(I216*H216,2)</f>
        <v>0</v>
      </c>
      <c r="K216" s="209" t="s">
        <v>126</v>
      </c>
      <c r="L216" s="47"/>
      <c r="M216" s="214" t="s">
        <v>19</v>
      </c>
      <c r="N216" s="215" t="s">
        <v>43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127</v>
      </c>
      <c r="AT216" s="218" t="s">
        <v>122</v>
      </c>
      <c r="AU216" s="218" t="s">
        <v>82</v>
      </c>
      <c r="AY216" s="20" t="s">
        <v>120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127</v>
      </c>
      <c r="BM216" s="218" t="s">
        <v>298</v>
      </c>
    </row>
    <row r="217" s="2" customFormat="1">
      <c r="A217" s="41"/>
      <c r="B217" s="42"/>
      <c r="C217" s="43"/>
      <c r="D217" s="220" t="s">
        <v>129</v>
      </c>
      <c r="E217" s="43"/>
      <c r="F217" s="221" t="s">
        <v>299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129</v>
      </c>
      <c r="AU217" s="20" t="s">
        <v>82</v>
      </c>
    </row>
    <row r="218" s="13" customFormat="1">
      <c r="A218" s="13"/>
      <c r="B218" s="225"/>
      <c r="C218" s="226"/>
      <c r="D218" s="227" t="s">
        <v>131</v>
      </c>
      <c r="E218" s="228" t="s">
        <v>19</v>
      </c>
      <c r="F218" s="229" t="s">
        <v>300</v>
      </c>
      <c r="G218" s="226"/>
      <c r="H218" s="230">
        <v>180.75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131</v>
      </c>
      <c r="AU218" s="236" t="s">
        <v>82</v>
      </c>
      <c r="AV218" s="13" t="s">
        <v>82</v>
      </c>
      <c r="AW218" s="13" t="s">
        <v>33</v>
      </c>
      <c r="AX218" s="13" t="s">
        <v>80</v>
      </c>
      <c r="AY218" s="236" t="s">
        <v>120</v>
      </c>
    </row>
    <row r="219" s="14" customFormat="1">
      <c r="A219" s="14"/>
      <c r="B219" s="237"/>
      <c r="C219" s="238"/>
      <c r="D219" s="227" t="s">
        <v>131</v>
      </c>
      <c r="E219" s="239" t="s">
        <v>19</v>
      </c>
      <c r="F219" s="240" t="s">
        <v>133</v>
      </c>
      <c r="G219" s="238"/>
      <c r="H219" s="239" t="s">
        <v>19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131</v>
      </c>
      <c r="AU219" s="246" t="s">
        <v>82</v>
      </c>
      <c r="AV219" s="14" t="s">
        <v>80</v>
      </c>
      <c r="AW219" s="14" t="s">
        <v>33</v>
      </c>
      <c r="AX219" s="14" t="s">
        <v>72</v>
      </c>
      <c r="AY219" s="246" t="s">
        <v>120</v>
      </c>
    </row>
    <row r="220" s="2" customFormat="1" ht="55.5" customHeight="1">
      <c r="A220" s="41"/>
      <c r="B220" s="42"/>
      <c r="C220" s="207" t="s">
        <v>177</v>
      </c>
      <c r="D220" s="207" t="s">
        <v>122</v>
      </c>
      <c r="E220" s="208" t="s">
        <v>301</v>
      </c>
      <c r="F220" s="209" t="s">
        <v>302</v>
      </c>
      <c r="G220" s="210" t="s">
        <v>125</v>
      </c>
      <c r="H220" s="211">
        <v>74.25</v>
      </c>
      <c r="I220" s="212"/>
      <c r="J220" s="213">
        <f>ROUND(I220*H220,2)</f>
        <v>0</v>
      </c>
      <c r="K220" s="209" t="s">
        <v>126</v>
      </c>
      <c r="L220" s="47"/>
      <c r="M220" s="214" t="s">
        <v>19</v>
      </c>
      <c r="N220" s="215" t="s">
        <v>43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127</v>
      </c>
      <c r="AT220" s="218" t="s">
        <v>122</v>
      </c>
      <c r="AU220" s="218" t="s">
        <v>82</v>
      </c>
      <c r="AY220" s="20" t="s">
        <v>120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127</v>
      </c>
      <c r="BM220" s="218" t="s">
        <v>303</v>
      </c>
    </row>
    <row r="221" s="2" customFormat="1">
      <c r="A221" s="41"/>
      <c r="B221" s="42"/>
      <c r="C221" s="43"/>
      <c r="D221" s="220" t="s">
        <v>129</v>
      </c>
      <c r="E221" s="43"/>
      <c r="F221" s="221" t="s">
        <v>304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129</v>
      </c>
      <c r="AU221" s="20" t="s">
        <v>82</v>
      </c>
    </row>
    <row r="222" s="13" customFormat="1">
      <c r="A222" s="13"/>
      <c r="B222" s="225"/>
      <c r="C222" s="226"/>
      <c r="D222" s="227" t="s">
        <v>131</v>
      </c>
      <c r="E222" s="228" t="s">
        <v>19</v>
      </c>
      <c r="F222" s="229" t="s">
        <v>305</v>
      </c>
      <c r="G222" s="226"/>
      <c r="H222" s="230">
        <v>74.25</v>
      </c>
      <c r="I222" s="231"/>
      <c r="J222" s="226"/>
      <c r="K222" s="226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131</v>
      </c>
      <c r="AU222" s="236" t="s">
        <v>82</v>
      </c>
      <c r="AV222" s="13" t="s">
        <v>82</v>
      </c>
      <c r="AW222" s="13" t="s">
        <v>33</v>
      </c>
      <c r="AX222" s="13" t="s">
        <v>80</v>
      </c>
      <c r="AY222" s="236" t="s">
        <v>120</v>
      </c>
    </row>
    <row r="223" s="14" customFormat="1">
      <c r="A223" s="14"/>
      <c r="B223" s="237"/>
      <c r="C223" s="238"/>
      <c r="D223" s="227" t="s">
        <v>131</v>
      </c>
      <c r="E223" s="239" t="s">
        <v>19</v>
      </c>
      <c r="F223" s="240" t="s">
        <v>133</v>
      </c>
      <c r="G223" s="238"/>
      <c r="H223" s="239" t="s">
        <v>19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131</v>
      </c>
      <c r="AU223" s="246" t="s">
        <v>82</v>
      </c>
      <c r="AV223" s="14" t="s">
        <v>80</v>
      </c>
      <c r="AW223" s="14" t="s">
        <v>33</v>
      </c>
      <c r="AX223" s="14" t="s">
        <v>72</v>
      </c>
      <c r="AY223" s="246" t="s">
        <v>120</v>
      </c>
    </row>
    <row r="224" s="2" customFormat="1" ht="37.8" customHeight="1">
      <c r="A224" s="41"/>
      <c r="B224" s="42"/>
      <c r="C224" s="207" t="s">
        <v>306</v>
      </c>
      <c r="D224" s="207" t="s">
        <v>122</v>
      </c>
      <c r="E224" s="208" t="s">
        <v>307</v>
      </c>
      <c r="F224" s="209" t="s">
        <v>308</v>
      </c>
      <c r="G224" s="210" t="s">
        <v>125</v>
      </c>
      <c r="H224" s="211">
        <v>180.75</v>
      </c>
      <c r="I224" s="212"/>
      <c r="J224" s="213">
        <f>ROUND(I224*H224,2)</f>
        <v>0</v>
      </c>
      <c r="K224" s="209" t="s">
        <v>126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127</v>
      </c>
      <c r="AT224" s="218" t="s">
        <v>122</v>
      </c>
      <c r="AU224" s="218" t="s">
        <v>82</v>
      </c>
      <c r="AY224" s="20" t="s">
        <v>120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127</v>
      </c>
      <c r="BM224" s="218" t="s">
        <v>309</v>
      </c>
    </row>
    <row r="225" s="2" customFormat="1">
      <c r="A225" s="41"/>
      <c r="B225" s="42"/>
      <c r="C225" s="43"/>
      <c r="D225" s="220" t="s">
        <v>129</v>
      </c>
      <c r="E225" s="43"/>
      <c r="F225" s="221" t="s">
        <v>310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129</v>
      </c>
      <c r="AU225" s="20" t="s">
        <v>82</v>
      </c>
    </row>
    <row r="226" s="13" customFormat="1">
      <c r="A226" s="13"/>
      <c r="B226" s="225"/>
      <c r="C226" s="226"/>
      <c r="D226" s="227" t="s">
        <v>131</v>
      </c>
      <c r="E226" s="228" t="s">
        <v>19</v>
      </c>
      <c r="F226" s="229" t="s">
        <v>300</v>
      </c>
      <c r="G226" s="226"/>
      <c r="H226" s="230">
        <v>180.75</v>
      </c>
      <c r="I226" s="231"/>
      <c r="J226" s="226"/>
      <c r="K226" s="226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131</v>
      </c>
      <c r="AU226" s="236" t="s">
        <v>82</v>
      </c>
      <c r="AV226" s="13" t="s">
        <v>82</v>
      </c>
      <c r="AW226" s="13" t="s">
        <v>33</v>
      </c>
      <c r="AX226" s="13" t="s">
        <v>80</v>
      </c>
      <c r="AY226" s="236" t="s">
        <v>120</v>
      </c>
    </row>
    <row r="227" s="14" customFormat="1">
      <c r="A227" s="14"/>
      <c r="B227" s="237"/>
      <c r="C227" s="238"/>
      <c r="D227" s="227" t="s">
        <v>131</v>
      </c>
      <c r="E227" s="239" t="s">
        <v>19</v>
      </c>
      <c r="F227" s="240" t="s">
        <v>133</v>
      </c>
      <c r="G227" s="238"/>
      <c r="H227" s="239" t="s">
        <v>19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131</v>
      </c>
      <c r="AU227" s="246" t="s">
        <v>82</v>
      </c>
      <c r="AV227" s="14" t="s">
        <v>80</v>
      </c>
      <c r="AW227" s="14" t="s">
        <v>33</v>
      </c>
      <c r="AX227" s="14" t="s">
        <v>72</v>
      </c>
      <c r="AY227" s="246" t="s">
        <v>120</v>
      </c>
    </row>
    <row r="228" s="2" customFormat="1" ht="37.8" customHeight="1">
      <c r="A228" s="41"/>
      <c r="B228" s="42"/>
      <c r="C228" s="207" t="s">
        <v>311</v>
      </c>
      <c r="D228" s="207" t="s">
        <v>122</v>
      </c>
      <c r="E228" s="208" t="s">
        <v>312</v>
      </c>
      <c r="F228" s="209" t="s">
        <v>313</v>
      </c>
      <c r="G228" s="210" t="s">
        <v>125</v>
      </c>
      <c r="H228" s="211">
        <v>180.75</v>
      </c>
      <c r="I228" s="212"/>
      <c r="J228" s="213">
        <f>ROUND(I228*H228,2)</f>
        <v>0</v>
      </c>
      <c r="K228" s="209" t="s">
        <v>19</v>
      </c>
      <c r="L228" s="47"/>
      <c r="M228" s="214" t="s">
        <v>19</v>
      </c>
      <c r="N228" s="215" t="s">
        <v>43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127</v>
      </c>
      <c r="AT228" s="218" t="s">
        <v>122</v>
      </c>
      <c r="AU228" s="218" t="s">
        <v>82</v>
      </c>
      <c r="AY228" s="20" t="s">
        <v>120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127</v>
      </c>
      <c r="BM228" s="218" t="s">
        <v>314</v>
      </c>
    </row>
    <row r="229" s="13" customFormat="1">
      <c r="A229" s="13"/>
      <c r="B229" s="225"/>
      <c r="C229" s="226"/>
      <c r="D229" s="227" t="s">
        <v>131</v>
      </c>
      <c r="E229" s="228" t="s">
        <v>19</v>
      </c>
      <c r="F229" s="229" t="s">
        <v>300</v>
      </c>
      <c r="G229" s="226"/>
      <c r="H229" s="230">
        <v>180.75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131</v>
      </c>
      <c r="AU229" s="236" t="s">
        <v>82</v>
      </c>
      <c r="AV229" s="13" t="s">
        <v>82</v>
      </c>
      <c r="AW229" s="13" t="s">
        <v>33</v>
      </c>
      <c r="AX229" s="13" t="s">
        <v>80</v>
      </c>
      <c r="AY229" s="236" t="s">
        <v>120</v>
      </c>
    </row>
    <row r="230" s="14" customFormat="1">
      <c r="A230" s="14"/>
      <c r="B230" s="237"/>
      <c r="C230" s="238"/>
      <c r="D230" s="227" t="s">
        <v>131</v>
      </c>
      <c r="E230" s="239" t="s">
        <v>19</v>
      </c>
      <c r="F230" s="240" t="s">
        <v>133</v>
      </c>
      <c r="G230" s="238"/>
      <c r="H230" s="239" t="s">
        <v>19</v>
      </c>
      <c r="I230" s="241"/>
      <c r="J230" s="238"/>
      <c r="K230" s="238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131</v>
      </c>
      <c r="AU230" s="246" t="s">
        <v>82</v>
      </c>
      <c r="AV230" s="14" t="s">
        <v>80</v>
      </c>
      <c r="AW230" s="14" t="s">
        <v>33</v>
      </c>
      <c r="AX230" s="14" t="s">
        <v>72</v>
      </c>
      <c r="AY230" s="246" t="s">
        <v>120</v>
      </c>
    </row>
    <row r="231" s="2" customFormat="1" ht="16.5" customHeight="1">
      <c r="A231" s="41"/>
      <c r="B231" s="42"/>
      <c r="C231" s="269" t="s">
        <v>315</v>
      </c>
      <c r="D231" s="269" t="s">
        <v>252</v>
      </c>
      <c r="E231" s="270" t="s">
        <v>316</v>
      </c>
      <c r="F231" s="271" t="s">
        <v>317</v>
      </c>
      <c r="G231" s="272" t="s">
        <v>318</v>
      </c>
      <c r="H231" s="273">
        <v>7.2300000000000004</v>
      </c>
      <c r="I231" s="274"/>
      <c r="J231" s="275">
        <f>ROUND(I231*H231,2)</f>
        <v>0</v>
      </c>
      <c r="K231" s="271" t="s">
        <v>19</v>
      </c>
      <c r="L231" s="276"/>
      <c r="M231" s="277" t="s">
        <v>19</v>
      </c>
      <c r="N231" s="278" t="s">
        <v>43</v>
      </c>
      <c r="O231" s="87"/>
      <c r="P231" s="216">
        <f>O231*H231</f>
        <v>0</v>
      </c>
      <c r="Q231" s="216">
        <v>0.001</v>
      </c>
      <c r="R231" s="216">
        <f>Q231*H231</f>
        <v>0.0072300000000000003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166</v>
      </c>
      <c r="AT231" s="218" t="s">
        <v>252</v>
      </c>
      <c r="AU231" s="218" t="s">
        <v>82</v>
      </c>
      <c r="AY231" s="20" t="s">
        <v>120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127</v>
      </c>
      <c r="BM231" s="218" t="s">
        <v>319</v>
      </c>
    </row>
    <row r="232" s="13" customFormat="1">
      <c r="A232" s="13"/>
      <c r="B232" s="225"/>
      <c r="C232" s="226"/>
      <c r="D232" s="227" t="s">
        <v>131</v>
      </c>
      <c r="E232" s="226"/>
      <c r="F232" s="229" t="s">
        <v>320</v>
      </c>
      <c r="G232" s="226"/>
      <c r="H232" s="230">
        <v>7.2300000000000004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131</v>
      </c>
      <c r="AU232" s="236" t="s">
        <v>82</v>
      </c>
      <c r="AV232" s="13" t="s">
        <v>82</v>
      </c>
      <c r="AW232" s="13" t="s">
        <v>4</v>
      </c>
      <c r="AX232" s="13" t="s">
        <v>80</v>
      </c>
      <c r="AY232" s="236" t="s">
        <v>120</v>
      </c>
    </row>
    <row r="233" s="2" customFormat="1" ht="37.8" customHeight="1">
      <c r="A233" s="41"/>
      <c r="B233" s="42"/>
      <c r="C233" s="207" t="s">
        <v>321</v>
      </c>
      <c r="D233" s="207" t="s">
        <v>122</v>
      </c>
      <c r="E233" s="208" t="s">
        <v>322</v>
      </c>
      <c r="F233" s="209" t="s">
        <v>323</v>
      </c>
      <c r="G233" s="210" t="s">
        <v>125</v>
      </c>
      <c r="H233" s="211">
        <v>74.25</v>
      </c>
      <c r="I233" s="212"/>
      <c r="J233" s="213">
        <f>ROUND(I233*H233,2)</f>
        <v>0</v>
      </c>
      <c r="K233" s="209" t="s">
        <v>126</v>
      </c>
      <c r="L233" s="47"/>
      <c r="M233" s="214" t="s">
        <v>19</v>
      </c>
      <c r="N233" s="215" t="s">
        <v>43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127</v>
      </c>
      <c r="AT233" s="218" t="s">
        <v>122</v>
      </c>
      <c r="AU233" s="218" t="s">
        <v>82</v>
      </c>
      <c r="AY233" s="20" t="s">
        <v>120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127</v>
      </c>
      <c r="BM233" s="218" t="s">
        <v>324</v>
      </c>
    </row>
    <row r="234" s="2" customFormat="1">
      <c r="A234" s="41"/>
      <c r="B234" s="42"/>
      <c r="C234" s="43"/>
      <c r="D234" s="220" t="s">
        <v>129</v>
      </c>
      <c r="E234" s="43"/>
      <c r="F234" s="221" t="s">
        <v>325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129</v>
      </c>
      <c r="AU234" s="20" t="s">
        <v>82</v>
      </c>
    </row>
    <row r="235" s="13" customFormat="1">
      <c r="A235" s="13"/>
      <c r="B235" s="225"/>
      <c r="C235" s="226"/>
      <c r="D235" s="227" t="s">
        <v>131</v>
      </c>
      <c r="E235" s="228" t="s">
        <v>19</v>
      </c>
      <c r="F235" s="229" t="s">
        <v>305</v>
      </c>
      <c r="G235" s="226"/>
      <c r="H235" s="230">
        <v>74.25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131</v>
      </c>
      <c r="AU235" s="236" t="s">
        <v>82</v>
      </c>
      <c r="AV235" s="13" t="s">
        <v>82</v>
      </c>
      <c r="AW235" s="13" t="s">
        <v>33</v>
      </c>
      <c r="AX235" s="13" t="s">
        <v>80</v>
      </c>
      <c r="AY235" s="236" t="s">
        <v>120</v>
      </c>
    </row>
    <row r="236" s="14" customFormat="1">
      <c r="A236" s="14"/>
      <c r="B236" s="237"/>
      <c r="C236" s="238"/>
      <c r="D236" s="227" t="s">
        <v>131</v>
      </c>
      <c r="E236" s="239" t="s">
        <v>19</v>
      </c>
      <c r="F236" s="240" t="s">
        <v>133</v>
      </c>
      <c r="G236" s="238"/>
      <c r="H236" s="239" t="s">
        <v>19</v>
      </c>
      <c r="I236" s="241"/>
      <c r="J236" s="238"/>
      <c r="K236" s="238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131</v>
      </c>
      <c r="AU236" s="246" t="s">
        <v>82</v>
      </c>
      <c r="AV236" s="14" t="s">
        <v>80</v>
      </c>
      <c r="AW236" s="14" t="s">
        <v>33</v>
      </c>
      <c r="AX236" s="14" t="s">
        <v>72</v>
      </c>
      <c r="AY236" s="246" t="s">
        <v>120</v>
      </c>
    </row>
    <row r="237" s="2" customFormat="1" ht="16.5" customHeight="1">
      <c r="A237" s="41"/>
      <c r="B237" s="42"/>
      <c r="C237" s="269" t="s">
        <v>132</v>
      </c>
      <c r="D237" s="269" t="s">
        <v>252</v>
      </c>
      <c r="E237" s="270" t="s">
        <v>316</v>
      </c>
      <c r="F237" s="271" t="s">
        <v>317</v>
      </c>
      <c r="G237" s="272" t="s">
        <v>318</v>
      </c>
      <c r="H237" s="273">
        <v>2.9700000000000002</v>
      </c>
      <c r="I237" s="274"/>
      <c r="J237" s="275">
        <f>ROUND(I237*H237,2)</f>
        <v>0</v>
      </c>
      <c r="K237" s="271" t="s">
        <v>19</v>
      </c>
      <c r="L237" s="276"/>
      <c r="M237" s="277" t="s">
        <v>19</v>
      </c>
      <c r="N237" s="278" t="s">
        <v>43</v>
      </c>
      <c r="O237" s="87"/>
      <c r="P237" s="216">
        <f>O237*H237</f>
        <v>0</v>
      </c>
      <c r="Q237" s="216">
        <v>0.001</v>
      </c>
      <c r="R237" s="216">
        <f>Q237*H237</f>
        <v>0.0029700000000000004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166</v>
      </c>
      <c r="AT237" s="218" t="s">
        <v>252</v>
      </c>
      <c r="AU237" s="218" t="s">
        <v>82</v>
      </c>
      <c r="AY237" s="20" t="s">
        <v>120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127</v>
      </c>
      <c r="BM237" s="218" t="s">
        <v>326</v>
      </c>
    </row>
    <row r="238" s="13" customFormat="1">
      <c r="A238" s="13"/>
      <c r="B238" s="225"/>
      <c r="C238" s="226"/>
      <c r="D238" s="227" t="s">
        <v>131</v>
      </c>
      <c r="E238" s="226"/>
      <c r="F238" s="229" t="s">
        <v>327</v>
      </c>
      <c r="G238" s="226"/>
      <c r="H238" s="230">
        <v>2.9700000000000002</v>
      </c>
      <c r="I238" s="231"/>
      <c r="J238" s="226"/>
      <c r="K238" s="226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131</v>
      </c>
      <c r="AU238" s="236" t="s">
        <v>82</v>
      </c>
      <c r="AV238" s="13" t="s">
        <v>82</v>
      </c>
      <c r="AW238" s="13" t="s">
        <v>4</v>
      </c>
      <c r="AX238" s="13" t="s">
        <v>80</v>
      </c>
      <c r="AY238" s="236" t="s">
        <v>120</v>
      </c>
    </row>
    <row r="239" s="2" customFormat="1" ht="33" customHeight="1">
      <c r="A239" s="41"/>
      <c r="B239" s="42"/>
      <c r="C239" s="207" t="s">
        <v>328</v>
      </c>
      <c r="D239" s="207" t="s">
        <v>122</v>
      </c>
      <c r="E239" s="208" t="s">
        <v>329</v>
      </c>
      <c r="F239" s="209" t="s">
        <v>330</v>
      </c>
      <c r="G239" s="210" t="s">
        <v>125</v>
      </c>
      <c r="H239" s="211">
        <v>711.70000000000005</v>
      </c>
      <c r="I239" s="212"/>
      <c r="J239" s="213">
        <f>ROUND(I239*H239,2)</f>
        <v>0</v>
      </c>
      <c r="K239" s="209" t="s">
        <v>126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127</v>
      </c>
      <c r="AT239" s="218" t="s">
        <v>122</v>
      </c>
      <c r="AU239" s="218" t="s">
        <v>82</v>
      </c>
      <c r="AY239" s="20" t="s">
        <v>120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127</v>
      </c>
      <c r="BM239" s="218" t="s">
        <v>331</v>
      </c>
    </row>
    <row r="240" s="2" customFormat="1">
      <c r="A240" s="41"/>
      <c r="B240" s="42"/>
      <c r="C240" s="43"/>
      <c r="D240" s="220" t="s">
        <v>129</v>
      </c>
      <c r="E240" s="43"/>
      <c r="F240" s="221" t="s">
        <v>332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129</v>
      </c>
      <c r="AU240" s="20" t="s">
        <v>82</v>
      </c>
    </row>
    <row r="241" s="13" customFormat="1">
      <c r="A241" s="13"/>
      <c r="B241" s="225"/>
      <c r="C241" s="226"/>
      <c r="D241" s="227" t="s">
        <v>131</v>
      </c>
      <c r="E241" s="228" t="s">
        <v>19</v>
      </c>
      <c r="F241" s="229" t="s">
        <v>333</v>
      </c>
      <c r="G241" s="226"/>
      <c r="H241" s="230">
        <v>711.70000000000005</v>
      </c>
      <c r="I241" s="231"/>
      <c r="J241" s="226"/>
      <c r="K241" s="226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131</v>
      </c>
      <c r="AU241" s="236" t="s">
        <v>82</v>
      </c>
      <c r="AV241" s="13" t="s">
        <v>82</v>
      </c>
      <c r="AW241" s="13" t="s">
        <v>33</v>
      </c>
      <c r="AX241" s="13" t="s">
        <v>80</v>
      </c>
      <c r="AY241" s="236" t="s">
        <v>120</v>
      </c>
    </row>
    <row r="242" s="14" customFormat="1">
      <c r="A242" s="14"/>
      <c r="B242" s="237"/>
      <c r="C242" s="238"/>
      <c r="D242" s="227" t="s">
        <v>131</v>
      </c>
      <c r="E242" s="239" t="s">
        <v>19</v>
      </c>
      <c r="F242" s="240" t="s">
        <v>133</v>
      </c>
      <c r="G242" s="238"/>
      <c r="H242" s="239" t="s">
        <v>19</v>
      </c>
      <c r="I242" s="241"/>
      <c r="J242" s="238"/>
      <c r="K242" s="238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131</v>
      </c>
      <c r="AU242" s="246" t="s">
        <v>82</v>
      </c>
      <c r="AV242" s="14" t="s">
        <v>80</v>
      </c>
      <c r="AW242" s="14" t="s">
        <v>33</v>
      </c>
      <c r="AX242" s="14" t="s">
        <v>72</v>
      </c>
      <c r="AY242" s="246" t="s">
        <v>120</v>
      </c>
    </row>
    <row r="243" s="2" customFormat="1" ht="37.8" customHeight="1">
      <c r="A243" s="41"/>
      <c r="B243" s="42"/>
      <c r="C243" s="207" t="s">
        <v>334</v>
      </c>
      <c r="D243" s="207" t="s">
        <v>122</v>
      </c>
      <c r="E243" s="208" t="s">
        <v>335</v>
      </c>
      <c r="F243" s="209" t="s">
        <v>336</v>
      </c>
      <c r="G243" s="210" t="s">
        <v>125</v>
      </c>
      <c r="H243" s="211">
        <v>74.25</v>
      </c>
      <c r="I243" s="212"/>
      <c r="J243" s="213">
        <f>ROUND(I243*H243,2)</f>
        <v>0</v>
      </c>
      <c r="K243" s="209" t="s">
        <v>126</v>
      </c>
      <c r="L243" s="47"/>
      <c r="M243" s="214" t="s">
        <v>19</v>
      </c>
      <c r="N243" s="215" t="s">
        <v>43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127</v>
      </c>
      <c r="AT243" s="218" t="s">
        <v>122</v>
      </c>
      <c r="AU243" s="218" t="s">
        <v>82</v>
      </c>
      <c r="AY243" s="20" t="s">
        <v>120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127</v>
      </c>
      <c r="BM243" s="218" t="s">
        <v>337</v>
      </c>
    </row>
    <row r="244" s="2" customFormat="1">
      <c r="A244" s="41"/>
      <c r="B244" s="42"/>
      <c r="C244" s="43"/>
      <c r="D244" s="220" t="s">
        <v>129</v>
      </c>
      <c r="E244" s="43"/>
      <c r="F244" s="221" t="s">
        <v>338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129</v>
      </c>
      <c r="AU244" s="20" t="s">
        <v>82</v>
      </c>
    </row>
    <row r="245" s="13" customFormat="1">
      <c r="A245" s="13"/>
      <c r="B245" s="225"/>
      <c r="C245" s="226"/>
      <c r="D245" s="227" t="s">
        <v>131</v>
      </c>
      <c r="E245" s="228" t="s">
        <v>19</v>
      </c>
      <c r="F245" s="229" t="s">
        <v>305</v>
      </c>
      <c r="G245" s="226"/>
      <c r="H245" s="230">
        <v>74.25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131</v>
      </c>
      <c r="AU245" s="236" t="s">
        <v>82</v>
      </c>
      <c r="AV245" s="13" t="s">
        <v>82</v>
      </c>
      <c r="AW245" s="13" t="s">
        <v>33</v>
      </c>
      <c r="AX245" s="13" t="s">
        <v>80</v>
      </c>
      <c r="AY245" s="236" t="s">
        <v>120</v>
      </c>
    </row>
    <row r="246" s="14" customFormat="1">
      <c r="A246" s="14"/>
      <c r="B246" s="237"/>
      <c r="C246" s="238"/>
      <c r="D246" s="227" t="s">
        <v>131</v>
      </c>
      <c r="E246" s="239" t="s">
        <v>19</v>
      </c>
      <c r="F246" s="240" t="s">
        <v>133</v>
      </c>
      <c r="G246" s="238"/>
      <c r="H246" s="239" t="s">
        <v>19</v>
      </c>
      <c r="I246" s="241"/>
      <c r="J246" s="238"/>
      <c r="K246" s="238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131</v>
      </c>
      <c r="AU246" s="246" t="s">
        <v>82</v>
      </c>
      <c r="AV246" s="14" t="s">
        <v>80</v>
      </c>
      <c r="AW246" s="14" t="s">
        <v>33</v>
      </c>
      <c r="AX246" s="14" t="s">
        <v>72</v>
      </c>
      <c r="AY246" s="246" t="s">
        <v>120</v>
      </c>
    </row>
    <row r="247" s="2" customFormat="1" ht="21.75" customHeight="1">
      <c r="A247" s="41"/>
      <c r="B247" s="42"/>
      <c r="C247" s="207" t="s">
        <v>339</v>
      </c>
      <c r="D247" s="207" t="s">
        <v>122</v>
      </c>
      <c r="E247" s="208" t="s">
        <v>340</v>
      </c>
      <c r="F247" s="209" t="s">
        <v>341</v>
      </c>
      <c r="G247" s="210" t="s">
        <v>125</v>
      </c>
      <c r="H247" s="211">
        <v>180.75</v>
      </c>
      <c r="I247" s="212"/>
      <c r="J247" s="213">
        <f>ROUND(I247*H247,2)</f>
        <v>0</v>
      </c>
      <c r="K247" s="209" t="s">
        <v>19</v>
      </c>
      <c r="L247" s="47"/>
      <c r="M247" s="214" t="s">
        <v>19</v>
      </c>
      <c r="N247" s="215" t="s">
        <v>43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127</v>
      </c>
      <c r="AT247" s="218" t="s">
        <v>122</v>
      </c>
      <c r="AU247" s="218" t="s">
        <v>82</v>
      </c>
      <c r="AY247" s="20" t="s">
        <v>120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127</v>
      </c>
      <c r="BM247" s="218" t="s">
        <v>342</v>
      </c>
    </row>
    <row r="248" s="2" customFormat="1" ht="21.75" customHeight="1">
      <c r="A248" s="41"/>
      <c r="B248" s="42"/>
      <c r="C248" s="207" t="s">
        <v>343</v>
      </c>
      <c r="D248" s="207" t="s">
        <v>122</v>
      </c>
      <c r="E248" s="208" t="s">
        <v>344</v>
      </c>
      <c r="F248" s="209" t="s">
        <v>345</v>
      </c>
      <c r="G248" s="210" t="s">
        <v>125</v>
      </c>
      <c r="H248" s="211">
        <v>74.25</v>
      </c>
      <c r="I248" s="212"/>
      <c r="J248" s="213">
        <f>ROUND(I248*H248,2)</f>
        <v>0</v>
      </c>
      <c r="K248" s="209" t="s">
        <v>126</v>
      </c>
      <c r="L248" s="47"/>
      <c r="M248" s="214" t="s">
        <v>19</v>
      </c>
      <c r="N248" s="215" t="s">
        <v>43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127</v>
      </c>
      <c r="AT248" s="218" t="s">
        <v>122</v>
      </c>
      <c r="AU248" s="218" t="s">
        <v>82</v>
      </c>
      <c r="AY248" s="20" t="s">
        <v>120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127</v>
      </c>
      <c r="BM248" s="218" t="s">
        <v>346</v>
      </c>
    </row>
    <row r="249" s="2" customFormat="1">
      <c r="A249" s="41"/>
      <c r="B249" s="42"/>
      <c r="C249" s="43"/>
      <c r="D249" s="220" t="s">
        <v>129</v>
      </c>
      <c r="E249" s="43"/>
      <c r="F249" s="221" t="s">
        <v>347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129</v>
      </c>
      <c r="AU249" s="20" t="s">
        <v>82</v>
      </c>
    </row>
    <row r="250" s="2" customFormat="1" ht="44.25" customHeight="1">
      <c r="A250" s="41"/>
      <c r="B250" s="42"/>
      <c r="C250" s="207" t="s">
        <v>348</v>
      </c>
      <c r="D250" s="207" t="s">
        <v>122</v>
      </c>
      <c r="E250" s="208" t="s">
        <v>349</v>
      </c>
      <c r="F250" s="209" t="s">
        <v>350</v>
      </c>
      <c r="G250" s="210" t="s">
        <v>351</v>
      </c>
      <c r="H250" s="211">
        <v>6</v>
      </c>
      <c r="I250" s="212"/>
      <c r="J250" s="213">
        <f>ROUND(I250*H250,2)</f>
        <v>0</v>
      </c>
      <c r="K250" s="209" t="s">
        <v>126</v>
      </c>
      <c r="L250" s="47"/>
      <c r="M250" s="214" t="s">
        <v>19</v>
      </c>
      <c r="N250" s="215" t="s">
        <v>43</v>
      </c>
      <c r="O250" s="87"/>
      <c r="P250" s="216">
        <f>O250*H250</f>
        <v>0</v>
      </c>
      <c r="Q250" s="216">
        <v>0.02989</v>
      </c>
      <c r="R250" s="216">
        <f>Q250*H250</f>
        <v>0.17934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127</v>
      </c>
      <c r="AT250" s="218" t="s">
        <v>122</v>
      </c>
      <c r="AU250" s="218" t="s">
        <v>82</v>
      </c>
      <c r="AY250" s="20" t="s">
        <v>120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127</v>
      </c>
      <c r="BM250" s="218" t="s">
        <v>352</v>
      </c>
    </row>
    <row r="251" s="2" customFormat="1">
      <c r="A251" s="41"/>
      <c r="B251" s="42"/>
      <c r="C251" s="43"/>
      <c r="D251" s="220" t="s">
        <v>129</v>
      </c>
      <c r="E251" s="43"/>
      <c r="F251" s="221" t="s">
        <v>353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129</v>
      </c>
      <c r="AU251" s="20" t="s">
        <v>82</v>
      </c>
    </row>
    <row r="252" s="13" customFormat="1">
      <c r="A252" s="13"/>
      <c r="B252" s="225"/>
      <c r="C252" s="226"/>
      <c r="D252" s="227" t="s">
        <v>131</v>
      </c>
      <c r="E252" s="228" t="s">
        <v>19</v>
      </c>
      <c r="F252" s="229" t="s">
        <v>155</v>
      </c>
      <c r="G252" s="226"/>
      <c r="H252" s="230">
        <v>6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131</v>
      </c>
      <c r="AU252" s="236" t="s">
        <v>82</v>
      </c>
      <c r="AV252" s="13" t="s">
        <v>82</v>
      </c>
      <c r="AW252" s="13" t="s">
        <v>33</v>
      </c>
      <c r="AX252" s="13" t="s">
        <v>80</v>
      </c>
      <c r="AY252" s="236" t="s">
        <v>120</v>
      </c>
    </row>
    <row r="253" s="14" customFormat="1">
      <c r="A253" s="14"/>
      <c r="B253" s="237"/>
      <c r="C253" s="238"/>
      <c r="D253" s="227" t="s">
        <v>131</v>
      </c>
      <c r="E253" s="239" t="s">
        <v>19</v>
      </c>
      <c r="F253" s="240" t="s">
        <v>133</v>
      </c>
      <c r="G253" s="238"/>
      <c r="H253" s="239" t="s">
        <v>19</v>
      </c>
      <c r="I253" s="241"/>
      <c r="J253" s="238"/>
      <c r="K253" s="238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131</v>
      </c>
      <c r="AU253" s="246" t="s">
        <v>82</v>
      </c>
      <c r="AV253" s="14" t="s">
        <v>80</v>
      </c>
      <c r="AW253" s="14" t="s">
        <v>33</v>
      </c>
      <c r="AX253" s="14" t="s">
        <v>72</v>
      </c>
      <c r="AY253" s="246" t="s">
        <v>120</v>
      </c>
    </row>
    <row r="254" s="2" customFormat="1" ht="49.05" customHeight="1">
      <c r="A254" s="41"/>
      <c r="B254" s="42"/>
      <c r="C254" s="207" t="s">
        <v>354</v>
      </c>
      <c r="D254" s="207" t="s">
        <v>122</v>
      </c>
      <c r="E254" s="208" t="s">
        <v>355</v>
      </c>
      <c r="F254" s="209" t="s">
        <v>356</v>
      </c>
      <c r="G254" s="210" t="s">
        <v>125</v>
      </c>
      <c r="H254" s="211">
        <v>180.75</v>
      </c>
      <c r="I254" s="212"/>
      <c r="J254" s="213">
        <f>ROUND(I254*H254,2)</f>
        <v>0</v>
      </c>
      <c r="K254" s="209" t="s">
        <v>126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127</v>
      </c>
      <c r="AT254" s="218" t="s">
        <v>122</v>
      </c>
      <c r="AU254" s="218" t="s">
        <v>82</v>
      </c>
      <c r="AY254" s="20" t="s">
        <v>120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127</v>
      </c>
      <c r="BM254" s="218" t="s">
        <v>357</v>
      </c>
    </row>
    <row r="255" s="2" customFormat="1">
      <c r="A255" s="41"/>
      <c r="B255" s="42"/>
      <c r="C255" s="43"/>
      <c r="D255" s="220" t="s">
        <v>129</v>
      </c>
      <c r="E255" s="43"/>
      <c r="F255" s="221" t="s">
        <v>358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129</v>
      </c>
      <c r="AU255" s="20" t="s">
        <v>82</v>
      </c>
    </row>
    <row r="256" s="2" customFormat="1" ht="49.05" customHeight="1">
      <c r="A256" s="41"/>
      <c r="B256" s="42"/>
      <c r="C256" s="207" t="s">
        <v>359</v>
      </c>
      <c r="D256" s="207" t="s">
        <v>122</v>
      </c>
      <c r="E256" s="208" t="s">
        <v>360</v>
      </c>
      <c r="F256" s="209" t="s">
        <v>361</v>
      </c>
      <c r="G256" s="210" t="s">
        <v>125</v>
      </c>
      <c r="H256" s="211">
        <v>74.25</v>
      </c>
      <c r="I256" s="212"/>
      <c r="J256" s="213">
        <f>ROUND(I256*H256,2)</f>
        <v>0</v>
      </c>
      <c r="K256" s="209" t="s">
        <v>126</v>
      </c>
      <c r="L256" s="47"/>
      <c r="M256" s="214" t="s">
        <v>19</v>
      </c>
      <c r="N256" s="215" t="s">
        <v>43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127</v>
      </c>
      <c r="AT256" s="218" t="s">
        <v>122</v>
      </c>
      <c r="AU256" s="218" t="s">
        <v>82</v>
      </c>
      <c r="AY256" s="20" t="s">
        <v>120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127</v>
      </c>
      <c r="BM256" s="218" t="s">
        <v>362</v>
      </c>
    </row>
    <row r="257" s="2" customFormat="1">
      <c r="A257" s="41"/>
      <c r="B257" s="42"/>
      <c r="C257" s="43"/>
      <c r="D257" s="220" t="s">
        <v>129</v>
      </c>
      <c r="E257" s="43"/>
      <c r="F257" s="221" t="s">
        <v>363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129</v>
      </c>
      <c r="AU257" s="20" t="s">
        <v>82</v>
      </c>
    </row>
    <row r="258" s="2" customFormat="1" ht="24.15" customHeight="1">
      <c r="A258" s="41"/>
      <c r="B258" s="42"/>
      <c r="C258" s="207" t="s">
        <v>364</v>
      </c>
      <c r="D258" s="207" t="s">
        <v>122</v>
      </c>
      <c r="E258" s="208" t="s">
        <v>365</v>
      </c>
      <c r="F258" s="209" t="s">
        <v>366</v>
      </c>
      <c r="G258" s="210" t="s">
        <v>125</v>
      </c>
      <c r="H258" s="211">
        <v>180.75</v>
      </c>
      <c r="I258" s="212"/>
      <c r="J258" s="213">
        <f>ROUND(I258*H258,2)</f>
        <v>0</v>
      </c>
      <c r="K258" s="209" t="s">
        <v>19</v>
      </c>
      <c r="L258" s="47"/>
      <c r="M258" s="214" t="s">
        <v>19</v>
      </c>
      <c r="N258" s="215" t="s">
        <v>43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127</v>
      </c>
      <c r="AT258" s="218" t="s">
        <v>122</v>
      </c>
      <c r="AU258" s="218" t="s">
        <v>82</v>
      </c>
      <c r="AY258" s="20" t="s">
        <v>120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127</v>
      </c>
      <c r="BM258" s="218" t="s">
        <v>367</v>
      </c>
    </row>
    <row r="259" s="2" customFormat="1" ht="21.75" customHeight="1">
      <c r="A259" s="41"/>
      <c r="B259" s="42"/>
      <c r="C259" s="207" t="s">
        <v>368</v>
      </c>
      <c r="D259" s="207" t="s">
        <v>122</v>
      </c>
      <c r="E259" s="208" t="s">
        <v>369</v>
      </c>
      <c r="F259" s="209" t="s">
        <v>370</v>
      </c>
      <c r="G259" s="210" t="s">
        <v>125</v>
      </c>
      <c r="H259" s="211">
        <v>74.25</v>
      </c>
      <c r="I259" s="212"/>
      <c r="J259" s="213">
        <f>ROUND(I259*H259,2)</f>
        <v>0</v>
      </c>
      <c r="K259" s="209" t="s">
        <v>126</v>
      </c>
      <c r="L259" s="47"/>
      <c r="M259" s="214" t="s">
        <v>19</v>
      </c>
      <c r="N259" s="215" t="s">
        <v>43</v>
      </c>
      <c r="O259" s="87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127</v>
      </c>
      <c r="AT259" s="218" t="s">
        <v>122</v>
      </c>
      <c r="AU259" s="218" t="s">
        <v>82</v>
      </c>
      <c r="AY259" s="20" t="s">
        <v>120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127</v>
      </c>
      <c r="BM259" s="218" t="s">
        <v>371</v>
      </c>
    </row>
    <row r="260" s="2" customFormat="1">
      <c r="A260" s="41"/>
      <c r="B260" s="42"/>
      <c r="C260" s="43"/>
      <c r="D260" s="220" t="s">
        <v>129</v>
      </c>
      <c r="E260" s="43"/>
      <c r="F260" s="221" t="s">
        <v>372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129</v>
      </c>
      <c r="AU260" s="20" t="s">
        <v>82</v>
      </c>
    </row>
    <row r="261" s="12" customFormat="1" ht="22.8" customHeight="1">
      <c r="A261" s="12"/>
      <c r="B261" s="191"/>
      <c r="C261" s="192"/>
      <c r="D261" s="193" t="s">
        <v>71</v>
      </c>
      <c r="E261" s="205" t="s">
        <v>82</v>
      </c>
      <c r="F261" s="205" t="s">
        <v>373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SUM(P262:P294)</f>
        <v>0</v>
      </c>
      <c r="Q261" s="199"/>
      <c r="R261" s="200">
        <f>SUM(R262:R294)</f>
        <v>5.2614955999999999</v>
      </c>
      <c r="S261" s="199"/>
      <c r="T261" s="201">
        <f>SUM(T262:T294)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80</v>
      </c>
      <c r="AT261" s="203" t="s">
        <v>71</v>
      </c>
      <c r="AU261" s="203" t="s">
        <v>80</v>
      </c>
      <c r="AY261" s="202" t="s">
        <v>120</v>
      </c>
      <c r="BK261" s="204">
        <f>SUM(BK262:BK294)</f>
        <v>0</v>
      </c>
    </row>
    <row r="262" s="2" customFormat="1" ht="44.25" customHeight="1">
      <c r="A262" s="41"/>
      <c r="B262" s="42"/>
      <c r="C262" s="207" t="s">
        <v>374</v>
      </c>
      <c r="D262" s="207" t="s">
        <v>122</v>
      </c>
      <c r="E262" s="208" t="s">
        <v>375</v>
      </c>
      <c r="F262" s="209" t="s">
        <v>376</v>
      </c>
      <c r="G262" s="210" t="s">
        <v>199</v>
      </c>
      <c r="H262" s="211">
        <v>18.199999999999999</v>
      </c>
      <c r="I262" s="212"/>
      <c r="J262" s="213">
        <f>ROUND(I262*H262,2)</f>
        <v>0</v>
      </c>
      <c r="K262" s="209" t="s">
        <v>126</v>
      </c>
      <c r="L262" s="47"/>
      <c r="M262" s="214" t="s">
        <v>19</v>
      </c>
      <c r="N262" s="215" t="s">
        <v>43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127</v>
      </c>
      <c r="AT262" s="218" t="s">
        <v>122</v>
      </c>
      <c r="AU262" s="218" t="s">
        <v>82</v>
      </c>
      <c r="AY262" s="20" t="s">
        <v>120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127</v>
      </c>
      <c r="BM262" s="218" t="s">
        <v>377</v>
      </c>
    </row>
    <row r="263" s="2" customFormat="1">
      <c r="A263" s="41"/>
      <c r="B263" s="42"/>
      <c r="C263" s="43"/>
      <c r="D263" s="220" t="s">
        <v>129</v>
      </c>
      <c r="E263" s="43"/>
      <c r="F263" s="221" t="s">
        <v>378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129</v>
      </c>
      <c r="AU263" s="20" t="s">
        <v>82</v>
      </c>
    </row>
    <row r="264" s="14" customFormat="1">
      <c r="A264" s="14"/>
      <c r="B264" s="237"/>
      <c r="C264" s="238"/>
      <c r="D264" s="227" t="s">
        <v>131</v>
      </c>
      <c r="E264" s="239" t="s">
        <v>19</v>
      </c>
      <c r="F264" s="240" t="s">
        <v>379</v>
      </c>
      <c r="G264" s="238"/>
      <c r="H264" s="239" t="s">
        <v>19</v>
      </c>
      <c r="I264" s="241"/>
      <c r="J264" s="238"/>
      <c r="K264" s="238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131</v>
      </c>
      <c r="AU264" s="246" t="s">
        <v>82</v>
      </c>
      <c r="AV264" s="14" t="s">
        <v>80</v>
      </c>
      <c r="AW264" s="14" t="s">
        <v>33</v>
      </c>
      <c r="AX264" s="14" t="s">
        <v>72</v>
      </c>
      <c r="AY264" s="246" t="s">
        <v>120</v>
      </c>
    </row>
    <row r="265" s="13" customFormat="1">
      <c r="A265" s="13"/>
      <c r="B265" s="225"/>
      <c r="C265" s="226"/>
      <c r="D265" s="227" t="s">
        <v>131</v>
      </c>
      <c r="E265" s="228" t="s">
        <v>19</v>
      </c>
      <c r="F265" s="229" t="s">
        <v>380</v>
      </c>
      <c r="G265" s="226"/>
      <c r="H265" s="230">
        <v>18.199999999999999</v>
      </c>
      <c r="I265" s="231"/>
      <c r="J265" s="226"/>
      <c r="K265" s="226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131</v>
      </c>
      <c r="AU265" s="236" t="s">
        <v>82</v>
      </c>
      <c r="AV265" s="13" t="s">
        <v>82</v>
      </c>
      <c r="AW265" s="13" t="s">
        <v>33</v>
      </c>
      <c r="AX265" s="13" t="s">
        <v>80</v>
      </c>
      <c r="AY265" s="236" t="s">
        <v>120</v>
      </c>
    </row>
    <row r="266" s="14" customFormat="1">
      <c r="A266" s="14"/>
      <c r="B266" s="237"/>
      <c r="C266" s="238"/>
      <c r="D266" s="227" t="s">
        <v>131</v>
      </c>
      <c r="E266" s="239" t="s">
        <v>19</v>
      </c>
      <c r="F266" s="240" t="s">
        <v>133</v>
      </c>
      <c r="G266" s="238"/>
      <c r="H266" s="239" t="s">
        <v>19</v>
      </c>
      <c r="I266" s="241"/>
      <c r="J266" s="238"/>
      <c r="K266" s="238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131</v>
      </c>
      <c r="AU266" s="246" t="s">
        <v>82</v>
      </c>
      <c r="AV266" s="14" t="s">
        <v>80</v>
      </c>
      <c r="AW266" s="14" t="s">
        <v>33</v>
      </c>
      <c r="AX266" s="14" t="s">
        <v>72</v>
      </c>
      <c r="AY266" s="246" t="s">
        <v>120</v>
      </c>
    </row>
    <row r="267" s="2" customFormat="1" ht="37.8" customHeight="1">
      <c r="A267" s="41"/>
      <c r="B267" s="42"/>
      <c r="C267" s="207" t="s">
        <v>381</v>
      </c>
      <c r="D267" s="207" t="s">
        <v>122</v>
      </c>
      <c r="E267" s="208" t="s">
        <v>382</v>
      </c>
      <c r="F267" s="209" t="s">
        <v>383</v>
      </c>
      <c r="G267" s="210" t="s">
        <v>125</v>
      </c>
      <c r="H267" s="211">
        <v>166.31999999999999</v>
      </c>
      <c r="I267" s="212"/>
      <c r="J267" s="213">
        <f>ROUND(I267*H267,2)</f>
        <v>0</v>
      </c>
      <c r="K267" s="209" t="s">
        <v>126</v>
      </c>
      <c r="L267" s="47"/>
      <c r="M267" s="214" t="s">
        <v>19</v>
      </c>
      <c r="N267" s="215" t="s">
        <v>43</v>
      </c>
      <c r="O267" s="87"/>
      <c r="P267" s="216">
        <f>O267*H267</f>
        <v>0</v>
      </c>
      <c r="Q267" s="216">
        <v>0.00017000000000000001</v>
      </c>
      <c r="R267" s="216">
        <f>Q267*H267</f>
        <v>0.028274400000000002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127</v>
      </c>
      <c r="AT267" s="218" t="s">
        <v>122</v>
      </c>
      <c r="AU267" s="218" t="s">
        <v>82</v>
      </c>
      <c r="AY267" s="20" t="s">
        <v>120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127</v>
      </c>
      <c r="BM267" s="218" t="s">
        <v>384</v>
      </c>
    </row>
    <row r="268" s="2" customFormat="1">
      <c r="A268" s="41"/>
      <c r="B268" s="42"/>
      <c r="C268" s="43"/>
      <c r="D268" s="220" t="s">
        <v>129</v>
      </c>
      <c r="E268" s="43"/>
      <c r="F268" s="221" t="s">
        <v>385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129</v>
      </c>
      <c r="AU268" s="20" t="s">
        <v>82</v>
      </c>
    </row>
    <row r="269" s="13" customFormat="1">
      <c r="A269" s="13"/>
      <c r="B269" s="225"/>
      <c r="C269" s="226"/>
      <c r="D269" s="227" t="s">
        <v>131</v>
      </c>
      <c r="E269" s="228" t="s">
        <v>19</v>
      </c>
      <c r="F269" s="229" t="s">
        <v>386</v>
      </c>
      <c r="G269" s="226"/>
      <c r="H269" s="230">
        <v>61.600000000000001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131</v>
      </c>
      <c r="AU269" s="236" t="s">
        <v>82</v>
      </c>
      <c r="AV269" s="13" t="s">
        <v>82</v>
      </c>
      <c r="AW269" s="13" t="s">
        <v>33</v>
      </c>
      <c r="AX269" s="13" t="s">
        <v>72</v>
      </c>
      <c r="AY269" s="236" t="s">
        <v>120</v>
      </c>
    </row>
    <row r="270" s="13" customFormat="1">
      <c r="A270" s="13"/>
      <c r="B270" s="225"/>
      <c r="C270" s="226"/>
      <c r="D270" s="227" t="s">
        <v>131</v>
      </c>
      <c r="E270" s="228" t="s">
        <v>19</v>
      </c>
      <c r="F270" s="229" t="s">
        <v>387</v>
      </c>
      <c r="G270" s="226"/>
      <c r="H270" s="230">
        <v>104.72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131</v>
      </c>
      <c r="AU270" s="236" t="s">
        <v>82</v>
      </c>
      <c r="AV270" s="13" t="s">
        <v>82</v>
      </c>
      <c r="AW270" s="13" t="s">
        <v>33</v>
      </c>
      <c r="AX270" s="13" t="s">
        <v>72</v>
      </c>
      <c r="AY270" s="236" t="s">
        <v>120</v>
      </c>
    </row>
    <row r="271" s="16" customFormat="1">
      <c r="A271" s="16"/>
      <c r="B271" s="258"/>
      <c r="C271" s="259"/>
      <c r="D271" s="227" t="s">
        <v>131</v>
      </c>
      <c r="E271" s="260" t="s">
        <v>19</v>
      </c>
      <c r="F271" s="261" t="s">
        <v>206</v>
      </c>
      <c r="G271" s="259"/>
      <c r="H271" s="262">
        <v>166.31999999999999</v>
      </c>
      <c r="I271" s="263"/>
      <c r="J271" s="259"/>
      <c r="K271" s="259"/>
      <c r="L271" s="264"/>
      <c r="M271" s="265"/>
      <c r="N271" s="266"/>
      <c r="O271" s="266"/>
      <c r="P271" s="266"/>
      <c r="Q271" s="266"/>
      <c r="R271" s="266"/>
      <c r="S271" s="266"/>
      <c r="T271" s="267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68" t="s">
        <v>131</v>
      </c>
      <c r="AU271" s="268" t="s">
        <v>82</v>
      </c>
      <c r="AV271" s="16" t="s">
        <v>127</v>
      </c>
      <c r="AW271" s="16" t="s">
        <v>33</v>
      </c>
      <c r="AX271" s="16" t="s">
        <v>80</v>
      </c>
      <c r="AY271" s="268" t="s">
        <v>120</v>
      </c>
    </row>
    <row r="272" s="14" customFormat="1">
      <c r="A272" s="14"/>
      <c r="B272" s="237"/>
      <c r="C272" s="238"/>
      <c r="D272" s="227" t="s">
        <v>131</v>
      </c>
      <c r="E272" s="239" t="s">
        <v>19</v>
      </c>
      <c r="F272" s="240" t="s">
        <v>133</v>
      </c>
      <c r="G272" s="238"/>
      <c r="H272" s="239" t="s">
        <v>19</v>
      </c>
      <c r="I272" s="241"/>
      <c r="J272" s="238"/>
      <c r="K272" s="238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131</v>
      </c>
      <c r="AU272" s="246" t="s">
        <v>82</v>
      </c>
      <c r="AV272" s="14" t="s">
        <v>80</v>
      </c>
      <c r="AW272" s="14" t="s">
        <v>33</v>
      </c>
      <c r="AX272" s="14" t="s">
        <v>72</v>
      </c>
      <c r="AY272" s="246" t="s">
        <v>120</v>
      </c>
    </row>
    <row r="273" s="2" customFormat="1" ht="24.15" customHeight="1">
      <c r="A273" s="41"/>
      <c r="B273" s="42"/>
      <c r="C273" s="269" t="s">
        <v>388</v>
      </c>
      <c r="D273" s="269" t="s">
        <v>252</v>
      </c>
      <c r="E273" s="270" t="s">
        <v>389</v>
      </c>
      <c r="F273" s="271" t="s">
        <v>390</v>
      </c>
      <c r="G273" s="272" t="s">
        <v>125</v>
      </c>
      <c r="H273" s="273">
        <v>73.920000000000002</v>
      </c>
      <c r="I273" s="274"/>
      <c r="J273" s="275">
        <f>ROUND(I273*H273,2)</f>
        <v>0</v>
      </c>
      <c r="K273" s="271" t="s">
        <v>126</v>
      </c>
      <c r="L273" s="276"/>
      <c r="M273" s="277" t="s">
        <v>19</v>
      </c>
      <c r="N273" s="278" t="s">
        <v>43</v>
      </c>
      <c r="O273" s="87"/>
      <c r="P273" s="216">
        <f>O273*H273</f>
        <v>0</v>
      </c>
      <c r="Q273" s="216">
        <v>0.00020000000000000001</v>
      </c>
      <c r="R273" s="216">
        <f>Q273*H273</f>
        <v>0.014784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166</v>
      </c>
      <c r="AT273" s="218" t="s">
        <v>252</v>
      </c>
      <c r="AU273" s="218" t="s">
        <v>82</v>
      </c>
      <c r="AY273" s="20" t="s">
        <v>120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127</v>
      </c>
      <c r="BM273" s="218" t="s">
        <v>391</v>
      </c>
    </row>
    <row r="274" s="13" customFormat="1">
      <c r="A274" s="13"/>
      <c r="B274" s="225"/>
      <c r="C274" s="226"/>
      <c r="D274" s="227" t="s">
        <v>131</v>
      </c>
      <c r="E274" s="226"/>
      <c r="F274" s="229" t="s">
        <v>392</v>
      </c>
      <c r="G274" s="226"/>
      <c r="H274" s="230">
        <v>73.920000000000002</v>
      </c>
      <c r="I274" s="231"/>
      <c r="J274" s="226"/>
      <c r="K274" s="226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131</v>
      </c>
      <c r="AU274" s="236" t="s">
        <v>82</v>
      </c>
      <c r="AV274" s="13" t="s">
        <v>82</v>
      </c>
      <c r="AW274" s="13" t="s">
        <v>4</v>
      </c>
      <c r="AX274" s="13" t="s">
        <v>80</v>
      </c>
      <c r="AY274" s="236" t="s">
        <v>120</v>
      </c>
    </row>
    <row r="275" s="2" customFormat="1" ht="24.15" customHeight="1">
      <c r="A275" s="41"/>
      <c r="B275" s="42"/>
      <c r="C275" s="269" t="s">
        <v>393</v>
      </c>
      <c r="D275" s="269" t="s">
        <v>252</v>
      </c>
      <c r="E275" s="270" t="s">
        <v>394</v>
      </c>
      <c r="F275" s="271" t="s">
        <v>395</v>
      </c>
      <c r="G275" s="272" t="s">
        <v>125</v>
      </c>
      <c r="H275" s="273">
        <v>125.664</v>
      </c>
      <c r="I275" s="274"/>
      <c r="J275" s="275">
        <f>ROUND(I275*H275,2)</f>
        <v>0</v>
      </c>
      <c r="K275" s="271" t="s">
        <v>126</v>
      </c>
      <c r="L275" s="276"/>
      <c r="M275" s="277" t="s">
        <v>19</v>
      </c>
      <c r="N275" s="278" t="s">
        <v>43</v>
      </c>
      <c r="O275" s="87"/>
      <c r="P275" s="216">
        <f>O275*H275</f>
        <v>0</v>
      </c>
      <c r="Q275" s="216">
        <v>0.00029999999999999997</v>
      </c>
      <c r="R275" s="216">
        <f>Q275*H275</f>
        <v>0.037699199999999995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166</v>
      </c>
      <c r="AT275" s="218" t="s">
        <v>252</v>
      </c>
      <c r="AU275" s="218" t="s">
        <v>82</v>
      </c>
      <c r="AY275" s="20" t="s">
        <v>120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127</v>
      </c>
      <c r="BM275" s="218" t="s">
        <v>396</v>
      </c>
    </row>
    <row r="276" s="13" customFormat="1">
      <c r="A276" s="13"/>
      <c r="B276" s="225"/>
      <c r="C276" s="226"/>
      <c r="D276" s="227" t="s">
        <v>131</v>
      </c>
      <c r="E276" s="226"/>
      <c r="F276" s="229" t="s">
        <v>397</v>
      </c>
      <c r="G276" s="226"/>
      <c r="H276" s="230">
        <v>125.664</v>
      </c>
      <c r="I276" s="231"/>
      <c r="J276" s="226"/>
      <c r="K276" s="226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131</v>
      </c>
      <c r="AU276" s="236" t="s">
        <v>82</v>
      </c>
      <c r="AV276" s="13" t="s">
        <v>82</v>
      </c>
      <c r="AW276" s="13" t="s">
        <v>4</v>
      </c>
      <c r="AX276" s="13" t="s">
        <v>80</v>
      </c>
      <c r="AY276" s="236" t="s">
        <v>120</v>
      </c>
    </row>
    <row r="277" s="2" customFormat="1" ht="37.8" customHeight="1">
      <c r="A277" s="41"/>
      <c r="B277" s="42"/>
      <c r="C277" s="207" t="s">
        <v>398</v>
      </c>
      <c r="D277" s="207" t="s">
        <v>122</v>
      </c>
      <c r="E277" s="208" t="s">
        <v>399</v>
      </c>
      <c r="F277" s="209" t="s">
        <v>400</v>
      </c>
      <c r="G277" s="210" t="s">
        <v>125</v>
      </c>
      <c r="H277" s="211">
        <v>2.5</v>
      </c>
      <c r="I277" s="212"/>
      <c r="J277" s="213">
        <f>ROUND(I277*H277,2)</f>
        <v>0</v>
      </c>
      <c r="K277" s="209" t="s">
        <v>126</v>
      </c>
      <c r="L277" s="47"/>
      <c r="M277" s="214" t="s">
        <v>19</v>
      </c>
      <c r="N277" s="215" t="s">
        <v>43</v>
      </c>
      <c r="O277" s="87"/>
      <c r="P277" s="216">
        <f>O277*H277</f>
        <v>0</v>
      </c>
      <c r="Q277" s="216">
        <v>0.00010000000000000001</v>
      </c>
      <c r="R277" s="216">
        <f>Q277*H277</f>
        <v>0.00025000000000000001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127</v>
      </c>
      <c r="AT277" s="218" t="s">
        <v>122</v>
      </c>
      <c r="AU277" s="218" t="s">
        <v>82</v>
      </c>
      <c r="AY277" s="20" t="s">
        <v>120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127</v>
      </c>
      <c r="BM277" s="218" t="s">
        <v>401</v>
      </c>
    </row>
    <row r="278" s="2" customFormat="1">
      <c r="A278" s="41"/>
      <c r="B278" s="42"/>
      <c r="C278" s="43"/>
      <c r="D278" s="220" t="s">
        <v>129</v>
      </c>
      <c r="E278" s="43"/>
      <c r="F278" s="221" t="s">
        <v>402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129</v>
      </c>
      <c r="AU278" s="20" t="s">
        <v>82</v>
      </c>
    </row>
    <row r="279" s="13" customFormat="1">
      <c r="A279" s="13"/>
      <c r="B279" s="225"/>
      <c r="C279" s="226"/>
      <c r="D279" s="227" t="s">
        <v>131</v>
      </c>
      <c r="E279" s="228" t="s">
        <v>19</v>
      </c>
      <c r="F279" s="229" t="s">
        <v>403</v>
      </c>
      <c r="G279" s="226"/>
      <c r="H279" s="230">
        <v>2.5</v>
      </c>
      <c r="I279" s="231"/>
      <c r="J279" s="226"/>
      <c r="K279" s="226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131</v>
      </c>
      <c r="AU279" s="236" t="s">
        <v>82</v>
      </c>
      <c r="AV279" s="13" t="s">
        <v>82</v>
      </c>
      <c r="AW279" s="13" t="s">
        <v>33</v>
      </c>
      <c r="AX279" s="13" t="s">
        <v>80</v>
      </c>
      <c r="AY279" s="236" t="s">
        <v>120</v>
      </c>
    </row>
    <row r="280" s="14" customFormat="1">
      <c r="A280" s="14"/>
      <c r="B280" s="237"/>
      <c r="C280" s="238"/>
      <c r="D280" s="227" t="s">
        <v>131</v>
      </c>
      <c r="E280" s="239" t="s">
        <v>19</v>
      </c>
      <c r="F280" s="240" t="s">
        <v>133</v>
      </c>
      <c r="G280" s="238"/>
      <c r="H280" s="239" t="s">
        <v>19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131</v>
      </c>
      <c r="AU280" s="246" t="s">
        <v>82</v>
      </c>
      <c r="AV280" s="14" t="s">
        <v>80</v>
      </c>
      <c r="AW280" s="14" t="s">
        <v>33</v>
      </c>
      <c r="AX280" s="14" t="s">
        <v>72</v>
      </c>
      <c r="AY280" s="246" t="s">
        <v>120</v>
      </c>
    </row>
    <row r="281" s="2" customFormat="1" ht="16.5" customHeight="1">
      <c r="A281" s="41"/>
      <c r="B281" s="42"/>
      <c r="C281" s="269" t="s">
        <v>404</v>
      </c>
      <c r="D281" s="269" t="s">
        <v>252</v>
      </c>
      <c r="E281" s="270" t="s">
        <v>405</v>
      </c>
      <c r="F281" s="271" t="s">
        <v>406</v>
      </c>
      <c r="G281" s="272" t="s">
        <v>181</v>
      </c>
      <c r="H281" s="273">
        <v>3</v>
      </c>
      <c r="I281" s="274"/>
      <c r="J281" s="275">
        <f>ROUND(I281*H281,2)</f>
        <v>0</v>
      </c>
      <c r="K281" s="271" t="s">
        <v>19</v>
      </c>
      <c r="L281" s="276"/>
      <c r="M281" s="277" t="s">
        <v>19</v>
      </c>
      <c r="N281" s="278" t="s">
        <v>43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166</v>
      </c>
      <c r="AT281" s="218" t="s">
        <v>252</v>
      </c>
      <c r="AU281" s="218" t="s">
        <v>82</v>
      </c>
      <c r="AY281" s="20" t="s">
        <v>120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127</v>
      </c>
      <c r="BM281" s="218" t="s">
        <v>407</v>
      </c>
    </row>
    <row r="282" s="13" customFormat="1">
      <c r="A282" s="13"/>
      <c r="B282" s="225"/>
      <c r="C282" s="226"/>
      <c r="D282" s="227" t="s">
        <v>131</v>
      </c>
      <c r="E282" s="226"/>
      <c r="F282" s="229" t="s">
        <v>408</v>
      </c>
      <c r="G282" s="226"/>
      <c r="H282" s="230">
        <v>3</v>
      </c>
      <c r="I282" s="231"/>
      <c r="J282" s="226"/>
      <c r="K282" s="226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131</v>
      </c>
      <c r="AU282" s="236" t="s">
        <v>82</v>
      </c>
      <c r="AV282" s="13" t="s">
        <v>82</v>
      </c>
      <c r="AW282" s="13" t="s">
        <v>4</v>
      </c>
      <c r="AX282" s="13" t="s">
        <v>80</v>
      </c>
      <c r="AY282" s="236" t="s">
        <v>120</v>
      </c>
    </row>
    <row r="283" s="2" customFormat="1" ht="33" customHeight="1">
      <c r="A283" s="41"/>
      <c r="B283" s="42"/>
      <c r="C283" s="207" t="s">
        <v>409</v>
      </c>
      <c r="D283" s="207" t="s">
        <v>122</v>
      </c>
      <c r="E283" s="208" t="s">
        <v>410</v>
      </c>
      <c r="F283" s="209" t="s">
        <v>411</v>
      </c>
      <c r="G283" s="210" t="s">
        <v>199</v>
      </c>
      <c r="H283" s="211">
        <v>2.492</v>
      </c>
      <c r="I283" s="212"/>
      <c r="J283" s="213">
        <f>ROUND(I283*H283,2)</f>
        <v>0</v>
      </c>
      <c r="K283" s="209" t="s">
        <v>126</v>
      </c>
      <c r="L283" s="47"/>
      <c r="M283" s="214" t="s">
        <v>19</v>
      </c>
      <c r="N283" s="215" t="s">
        <v>43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127</v>
      </c>
      <c r="AT283" s="218" t="s">
        <v>122</v>
      </c>
      <c r="AU283" s="218" t="s">
        <v>82</v>
      </c>
      <c r="AY283" s="20" t="s">
        <v>120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80</v>
      </c>
      <c r="BK283" s="219">
        <f>ROUND(I283*H283,2)</f>
        <v>0</v>
      </c>
      <c r="BL283" s="20" t="s">
        <v>127</v>
      </c>
      <c r="BM283" s="218" t="s">
        <v>412</v>
      </c>
    </row>
    <row r="284" s="2" customFormat="1">
      <c r="A284" s="41"/>
      <c r="B284" s="42"/>
      <c r="C284" s="43"/>
      <c r="D284" s="220" t="s">
        <v>129</v>
      </c>
      <c r="E284" s="43"/>
      <c r="F284" s="221" t="s">
        <v>413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129</v>
      </c>
      <c r="AU284" s="20" t="s">
        <v>82</v>
      </c>
    </row>
    <row r="285" s="13" customFormat="1">
      <c r="A285" s="13"/>
      <c r="B285" s="225"/>
      <c r="C285" s="226"/>
      <c r="D285" s="227" t="s">
        <v>131</v>
      </c>
      <c r="E285" s="228" t="s">
        <v>19</v>
      </c>
      <c r="F285" s="229" t="s">
        <v>414</v>
      </c>
      <c r="G285" s="226"/>
      <c r="H285" s="230">
        <v>2.492</v>
      </c>
      <c r="I285" s="231"/>
      <c r="J285" s="226"/>
      <c r="K285" s="226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131</v>
      </c>
      <c r="AU285" s="236" t="s">
        <v>82</v>
      </c>
      <c r="AV285" s="13" t="s">
        <v>82</v>
      </c>
      <c r="AW285" s="13" t="s">
        <v>33</v>
      </c>
      <c r="AX285" s="13" t="s">
        <v>80</v>
      </c>
      <c r="AY285" s="236" t="s">
        <v>120</v>
      </c>
    </row>
    <row r="286" s="14" customFormat="1">
      <c r="A286" s="14"/>
      <c r="B286" s="237"/>
      <c r="C286" s="238"/>
      <c r="D286" s="227" t="s">
        <v>131</v>
      </c>
      <c r="E286" s="239" t="s">
        <v>19</v>
      </c>
      <c r="F286" s="240" t="s">
        <v>133</v>
      </c>
      <c r="G286" s="238"/>
      <c r="H286" s="239" t="s">
        <v>19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131</v>
      </c>
      <c r="AU286" s="246" t="s">
        <v>82</v>
      </c>
      <c r="AV286" s="14" t="s">
        <v>80</v>
      </c>
      <c r="AW286" s="14" t="s">
        <v>33</v>
      </c>
      <c r="AX286" s="14" t="s">
        <v>72</v>
      </c>
      <c r="AY286" s="246" t="s">
        <v>120</v>
      </c>
    </row>
    <row r="287" s="2" customFormat="1" ht="33" customHeight="1">
      <c r="A287" s="41"/>
      <c r="B287" s="42"/>
      <c r="C287" s="207" t="s">
        <v>415</v>
      </c>
      <c r="D287" s="207" t="s">
        <v>122</v>
      </c>
      <c r="E287" s="208" t="s">
        <v>416</v>
      </c>
      <c r="F287" s="209" t="s">
        <v>417</v>
      </c>
      <c r="G287" s="210" t="s">
        <v>199</v>
      </c>
      <c r="H287" s="211">
        <v>2.492</v>
      </c>
      <c r="I287" s="212"/>
      <c r="J287" s="213">
        <f>ROUND(I287*H287,2)</f>
        <v>0</v>
      </c>
      <c r="K287" s="209" t="s">
        <v>126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2.004</v>
      </c>
      <c r="R287" s="216">
        <f>Q287*H287</f>
        <v>4.9939679999999997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127</v>
      </c>
      <c r="AT287" s="218" t="s">
        <v>122</v>
      </c>
      <c r="AU287" s="218" t="s">
        <v>82</v>
      </c>
      <c r="AY287" s="20" t="s">
        <v>120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127</v>
      </c>
      <c r="BM287" s="218" t="s">
        <v>418</v>
      </c>
    </row>
    <row r="288" s="2" customFormat="1">
      <c r="A288" s="41"/>
      <c r="B288" s="42"/>
      <c r="C288" s="43"/>
      <c r="D288" s="220" t="s">
        <v>129</v>
      </c>
      <c r="E288" s="43"/>
      <c r="F288" s="221" t="s">
        <v>419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129</v>
      </c>
      <c r="AU288" s="20" t="s">
        <v>82</v>
      </c>
    </row>
    <row r="289" s="13" customFormat="1">
      <c r="A289" s="13"/>
      <c r="B289" s="225"/>
      <c r="C289" s="226"/>
      <c r="D289" s="227" t="s">
        <v>131</v>
      </c>
      <c r="E289" s="228" t="s">
        <v>19</v>
      </c>
      <c r="F289" s="229" t="s">
        <v>414</v>
      </c>
      <c r="G289" s="226"/>
      <c r="H289" s="230">
        <v>2.492</v>
      </c>
      <c r="I289" s="231"/>
      <c r="J289" s="226"/>
      <c r="K289" s="226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131</v>
      </c>
      <c r="AU289" s="236" t="s">
        <v>82</v>
      </c>
      <c r="AV289" s="13" t="s">
        <v>82</v>
      </c>
      <c r="AW289" s="13" t="s">
        <v>33</v>
      </c>
      <c r="AX289" s="13" t="s">
        <v>80</v>
      </c>
      <c r="AY289" s="236" t="s">
        <v>120</v>
      </c>
    </row>
    <row r="290" s="14" customFormat="1">
      <c r="A290" s="14"/>
      <c r="B290" s="237"/>
      <c r="C290" s="238"/>
      <c r="D290" s="227" t="s">
        <v>131</v>
      </c>
      <c r="E290" s="239" t="s">
        <v>19</v>
      </c>
      <c r="F290" s="240" t="s">
        <v>133</v>
      </c>
      <c r="G290" s="238"/>
      <c r="H290" s="239" t="s">
        <v>19</v>
      </c>
      <c r="I290" s="241"/>
      <c r="J290" s="238"/>
      <c r="K290" s="238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131</v>
      </c>
      <c r="AU290" s="246" t="s">
        <v>82</v>
      </c>
      <c r="AV290" s="14" t="s">
        <v>80</v>
      </c>
      <c r="AW290" s="14" t="s">
        <v>33</v>
      </c>
      <c r="AX290" s="14" t="s">
        <v>72</v>
      </c>
      <c r="AY290" s="246" t="s">
        <v>120</v>
      </c>
    </row>
    <row r="291" s="2" customFormat="1" ht="33" customHeight="1">
      <c r="A291" s="41"/>
      <c r="B291" s="42"/>
      <c r="C291" s="207" t="s">
        <v>420</v>
      </c>
      <c r="D291" s="207" t="s">
        <v>122</v>
      </c>
      <c r="E291" s="208" t="s">
        <v>421</v>
      </c>
      <c r="F291" s="209" t="s">
        <v>422</v>
      </c>
      <c r="G291" s="210" t="s">
        <v>181</v>
      </c>
      <c r="H291" s="211">
        <v>4</v>
      </c>
      <c r="I291" s="212"/>
      <c r="J291" s="213">
        <f>ROUND(I291*H291,2)</f>
        <v>0</v>
      </c>
      <c r="K291" s="209" t="s">
        <v>126</v>
      </c>
      <c r="L291" s="47"/>
      <c r="M291" s="214" t="s">
        <v>19</v>
      </c>
      <c r="N291" s="215" t="s">
        <v>43</v>
      </c>
      <c r="O291" s="87"/>
      <c r="P291" s="216">
        <f>O291*H291</f>
        <v>0</v>
      </c>
      <c r="Q291" s="216">
        <v>0.046629999999999998</v>
      </c>
      <c r="R291" s="216">
        <f>Q291*H291</f>
        <v>0.18651999999999999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127</v>
      </c>
      <c r="AT291" s="218" t="s">
        <v>122</v>
      </c>
      <c r="AU291" s="218" t="s">
        <v>82</v>
      </c>
      <c r="AY291" s="20" t="s">
        <v>120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80</v>
      </c>
      <c r="BK291" s="219">
        <f>ROUND(I291*H291,2)</f>
        <v>0</v>
      </c>
      <c r="BL291" s="20" t="s">
        <v>127</v>
      </c>
      <c r="BM291" s="218" t="s">
        <v>423</v>
      </c>
    </row>
    <row r="292" s="2" customFormat="1">
      <c r="A292" s="41"/>
      <c r="B292" s="42"/>
      <c r="C292" s="43"/>
      <c r="D292" s="220" t="s">
        <v>129</v>
      </c>
      <c r="E292" s="43"/>
      <c r="F292" s="221" t="s">
        <v>424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129</v>
      </c>
      <c r="AU292" s="20" t="s">
        <v>82</v>
      </c>
    </row>
    <row r="293" s="13" customFormat="1">
      <c r="A293" s="13"/>
      <c r="B293" s="225"/>
      <c r="C293" s="226"/>
      <c r="D293" s="227" t="s">
        <v>131</v>
      </c>
      <c r="E293" s="228" t="s">
        <v>19</v>
      </c>
      <c r="F293" s="229" t="s">
        <v>127</v>
      </c>
      <c r="G293" s="226"/>
      <c r="H293" s="230">
        <v>4</v>
      </c>
      <c r="I293" s="231"/>
      <c r="J293" s="226"/>
      <c r="K293" s="226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131</v>
      </c>
      <c r="AU293" s="236" t="s">
        <v>82</v>
      </c>
      <c r="AV293" s="13" t="s">
        <v>82</v>
      </c>
      <c r="AW293" s="13" t="s">
        <v>33</v>
      </c>
      <c r="AX293" s="13" t="s">
        <v>80</v>
      </c>
      <c r="AY293" s="236" t="s">
        <v>120</v>
      </c>
    </row>
    <row r="294" s="14" customFormat="1">
      <c r="A294" s="14"/>
      <c r="B294" s="237"/>
      <c r="C294" s="238"/>
      <c r="D294" s="227" t="s">
        <v>131</v>
      </c>
      <c r="E294" s="239" t="s">
        <v>19</v>
      </c>
      <c r="F294" s="240" t="s">
        <v>133</v>
      </c>
      <c r="G294" s="238"/>
      <c r="H294" s="239" t="s">
        <v>19</v>
      </c>
      <c r="I294" s="241"/>
      <c r="J294" s="238"/>
      <c r="K294" s="238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131</v>
      </c>
      <c r="AU294" s="246" t="s">
        <v>82</v>
      </c>
      <c r="AV294" s="14" t="s">
        <v>80</v>
      </c>
      <c r="AW294" s="14" t="s">
        <v>33</v>
      </c>
      <c r="AX294" s="14" t="s">
        <v>72</v>
      </c>
      <c r="AY294" s="246" t="s">
        <v>120</v>
      </c>
    </row>
    <row r="295" s="12" customFormat="1" ht="22.8" customHeight="1">
      <c r="A295" s="12"/>
      <c r="B295" s="191"/>
      <c r="C295" s="192"/>
      <c r="D295" s="193" t="s">
        <v>71</v>
      </c>
      <c r="E295" s="205" t="s">
        <v>138</v>
      </c>
      <c r="F295" s="205" t="s">
        <v>425</v>
      </c>
      <c r="G295" s="192"/>
      <c r="H295" s="192"/>
      <c r="I295" s="195"/>
      <c r="J295" s="206">
        <f>BK295</f>
        <v>0</v>
      </c>
      <c r="K295" s="192"/>
      <c r="L295" s="197"/>
      <c r="M295" s="198"/>
      <c r="N295" s="199"/>
      <c r="O295" s="199"/>
      <c r="P295" s="200">
        <f>SUM(P296:P300)</f>
        <v>0</v>
      </c>
      <c r="Q295" s="199"/>
      <c r="R295" s="200">
        <f>SUM(R296:R300)</f>
        <v>2.305688</v>
      </c>
      <c r="S295" s="199"/>
      <c r="T295" s="201">
        <f>SUM(T296:T300)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2" t="s">
        <v>80</v>
      </c>
      <c r="AT295" s="203" t="s">
        <v>71</v>
      </c>
      <c r="AU295" s="203" t="s">
        <v>80</v>
      </c>
      <c r="AY295" s="202" t="s">
        <v>120</v>
      </c>
      <c r="BK295" s="204">
        <f>SUM(BK296:BK300)</f>
        <v>0</v>
      </c>
    </row>
    <row r="296" s="2" customFormat="1" ht="24.15" customHeight="1">
      <c r="A296" s="41"/>
      <c r="B296" s="42"/>
      <c r="C296" s="207" t="s">
        <v>426</v>
      </c>
      <c r="D296" s="207" t="s">
        <v>122</v>
      </c>
      <c r="E296" s="208" t="s">
        <v>427</v>
      </c>
      <c r="F296" s="209" t="s">
        <v>428</v>
      </c>
      <c r="G296" s="210" t="s">
        <v>181</v>
      </c>
      <c r="H296" s="211">
        <v>10.449999999999999</v>
      </c>
      <c r="I296" s="212"/>
      <c r="J296" s="213">
        <f>ROUND(I296*H296,2)</f>
        <v>0</v>
      </c>
      <c r="K296" s="209" t="s">
        <v>126</v>
      </c>
      <c r="L296" s="47"/>
      <c r="M296" s="214" t="s">
        <v>19</v>
      </c>
      <c r="N296" s="215" t="s">
        <v>43</v>
      </c>
      <c r="O296" s="87"/>
      <c r="P296" s="216">
        <f>O296*H296</f>
        <v>0</v>
      </c>
      <c r="Q296" s="216">
        <v>0.12064</v>
      </c>
      <c r="R296" s="216">
        <f>Q296*H296</f>
        <v>1.2606879999999998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127</v>
      </c>
      <c r="AT296" s="218" t="s">
        <v>122</v>
      </c>
      <c r="AU296" s="218" t="s">
        <v>82</v>
      </c>
      <c r="AY296" s="20" t="s">
        <v>120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80</v>
      </c>
      <c r="BK296" s="219">
        <f>ROUND(I296*H296,2)</f>
        <v>0</v>
      </c>
      <c r="BL296" s="20" t="s">
        <v>127</v>
      </c>
      <c r="BM296" s="218" t="s">
        <v>429</v>
      </c>
    </row>
    <row r="297" s="2" customFormat="1">
      <c r="A297" s="41"/>
      <c r="B297" s="42"/>
      <c r="C297" s="43"/>
      <c r="D297" s="220" t="s">
        <v>129</v>
      </c>
      <c r="E297" s="43"/>
      <c r="F297" s="221" t="s">
        <v>430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129</v>
      </c>
      <c r="AU297" s="20" t="s">
        <v>82</v>
      </c>
    </row>
    <row r="298" s="13" customFormat="1">
      <c r="A298" s="13"/>
      <c r="B298" s="225"/>
      <c r="C298" s="226"/>
      <c r="D298" s="227" t="s">
        <v>131</v>
      </c>
      <c r="E298" s="228" t="s">
        <v>19</v>
      </c>
      <c r="F298" s="229" t="s">
        <v>431</v>
      </c>
      <c r="G298" s="226"/>
      <c r="H298" s="230">
        <v>10.449999999999999</v>
      </c>
      <c r="I298" s="231"/>
      <c r="J298" s="226"/>
      <c r="K298" s="226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131</v>
      </c>
      <c r="AU298" s="236" t="s">
        <v>82</v>
      </c>
      <c r="AV298" s="13" t="s">
        <v>82</v>
      </c>
      <c r="AW298" s="13" t="s">
        <v>33</v>
      </c>
      <c r="AX298" s="13" t="s">
        <v>80</v>
      </c>
      <c r="AY298" s="236" t="s">
        <v>120</v>
      </c>
    </row>
    <row r="299" s="14" customFormat="1">
      <c r="A299" s="14"/>
      <c r="B299" s="237"/>
      <c r="C299" s="238"/>
      <c r="D299" s="227" t="s">
        <v>131</v>
      </c>
      <c r="E299" s="239" t="s">
        <v>19</v>
      </c>
      <c r="F299" s="240" t="s">
        <v>133</v>
      </c>
      <c r="G299" s="238"/>
      <c r="H299" s="239" t="s">
        <v>19</v>
      </c>
      <c r="I299" s="241"/>
      <c r="J299" s="238"/>
      <c r="K299" s="238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131</v>
      </c>
      <c r="AU299" s="246" t="s">
        <v>82</v>
      </c>
      <c r="AV299" s="14" t="s">
        <v>80</v>
      </c>
      <c r="AW299" s="14" t="s">
        <v>33</v>
      </c>
      <c r="AX299" s="14" t="s">
        <v>72</v>
      </c>
      <c r="AY299" s="246" t="s">
        <v>120</v>
      </c>
    </row>
    <row r="300" s="2" customFormat="1" ht="24.15" customHeight="1">
      <c r="A300" s="41"/>
      <c r="B300" s="42"/>
      <c r="C300" s="269" t="s">
        <v>432</v>
      </c>
      <c r="D300" s="269" t="s">
        <v>252</v>
      </c>
      <c r="E300" s="270" t="s">
        <v>433</v>
      </c>
      <c r="F300" s="271" t="s">
        <v>434</v>
      </c>
      <c r="G300" s="272" t="s">
        <v>351</v>
      </c>
      <c r="H300" s="273">
        <v>95</v>
      </c>
      <c r="I300" s="274"/>
      <c r="J300" s="275">
        <f>ROUND(I300*H300,2)</f>
        <v>0</v>
      </c>
      <c r="K300" s="271" t="s">
        <v>126</v>
      </c>
      <c r="L300" s="276"/>
      <c r="M300" s="277" t="s">
        <v>19</v>
      </c>
      <c r="N300" s="278" t="s">
        <v>43</v>
      </c>
      <c r="O300" s="87"/>
      <c r="P300" s="216">
        <f>O300*H300</f>
        <v>0</v>
      </c>
      <c r="Q300" s="216">
        <v>0.010999999999999999</v>
      </c>
      <c r="R300" s="216">
        <f>Q300*H300</f>
        <v>1.0449999999999999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166</v>
      </c>
      <c r="AT300" s="218" t="s">
        <v>252</v>
      </c>
      <c r="AU300" s="218" t="s">
        <v>82</v>
      </c>
      <c r="AY300" s="20" t="s">
        <v>120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127</v>
      </c>
      <c r="BM300" s="218" t="s">
        <v>435</v>
      </c>
    </row>
    <row r="301" s="12" customFormat="1" ht="22.8" customHeight="1">
      <c r="A301" s="12"/>
      <c r="B301" s="191"/>
      <c r="C301" s="192"/>
      <c r="D301" s="193" t="s">
        <v>71</v>
      </c>
      <c r="E301" s="205" t="s">
        <v>149</v>
      </c>
      <c r="F301" s="205" t="s">
        <v>436</v>
      </c>
      <c r="G301" s="192"/>
      <c r="H301" s="192"/>
      <c r="I301" s="195"/>
      <c r="J301" s="206">
        <f>BK301</f>
        <v>0</v>
      </c>
      <c r="K301" s="192"/>
      <c r="L301" s="197"/>
      <c r="M301" s="198"/>
      <c r="N301" s="199"/>
      <c r="O301" s="199"/>
      <c r="P301" s="200">
        <f>SUM(P302:P359)</f>
        <v>0</v>
      </c>
      <c r="Q301" s="199"/>
      <c r="R301" s="200">
        <f>SUM(R302:R359)</f>
        <v>39.215150000000001</v>
      </c>
      <c r="S301" s="199"/>
      <c r="T301" s="201">
        <f>SUM(T302:T359)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2" t="s">
        <v>80</v>
      </c>
      <c r="AT301" s="203" t="s">
        <v>71</v>
      </c>
      <c r="AU301" s="203" t="s">
        <v>80</v>
      </c>
      <c r="AY301" s="202" t="s">
        <v>120</v>
      </c>
      <c r="BK301" s="204">
        <f>SUM(BK302:BK359)</f>
        <v>0</v>
      </c>
    </row>
    <row r="302" s="2" customFormat="1" ht="33" customHeight="1">
      <c r="A302" s="41"/>
      <c r="B302" s="42"/>
      <c r="C302" s="207" t="s">
        <v>437</v>
      </c>
      <c r="D302" s="207" t="s">
        <v>122</v>
      </c>
      <c r="E302" s="208" t="s">
        <v>438</v>
      </c>
      <c r="F302" s="209" t="s">
        <v>439</v>
      </c>
      <c r="G302" s="210" t="s">
        <v>125</v>
      </c>
      <c r="H302" s="211">
        <v>86</v>
      </c>
      <c r="I302" s="212"/>
      <c r="J302" s="213">
        <f>ROUND(I302*H302,2)</f>
        <v>0</v>
      </c>
      <c r="K302" s="209" t="s">
        <v>126</v>
      </c>
      <c r="L302" s="47"/>
      <c r="M302" s="214" t="s">
        <v>19</v>
      </c>
      <c r="N302" s="215" t="s">
        <v>43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127</v>
      </c>
      <c r="AT302" s="218" t="s">
        <v>122</v>
      </c>
      <c r="AU302" s="218" t="s">
        <v>82</v>
      </c>
      <c r="AY302" s="20" t="s">
        <v>120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80</v>
      </c>
      <c r="BK302" s="219">
        <f>ROUND(I302*H302,2)</f>
        <v>0</v>
      </c>
      <c r="BL302" s="20" t="s">
        <v>127</v>
      </c>
      <c r="BM302" s="218" t="s">
        <v>440</v>
      </c>
    </row>
    <row r="303" s="2" customFormat="1">
      <c r="A303" s="41"/>
      <c r="B303" s="42"/>
      <c r="C303" s="43"/>
      <c r="D303" s="220" t="s">
        <v>129</v>
      </c>
      <c r="E303" s="43"/>
      <c r="F303" s="221" t="s">
        <v>441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129</v>
      </c>
      <c r="AU303" s="20" t="s">
        <v>82</v>
      </c>
    </row>
    <row r="304" s="13" customFormat="1">
      <c r="A304" s="13"/>
      <c r="B304" s="225"/>
      <c r="C304" s="226"/>
      <c r="D304" s="227" t="s">
        <v>131</v>
      </c>
      <c r="E304" s="228" t="s">
        <v>19</v>
      </c>
      <c r="F304" s="229" t="s">
        <v>442</v>
      </c>
      <c r="G304" s="226"/>
      <c r="H304" s="230">
        <v>86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131</v>
      </c>
      <c r="AU304" s="236" t="s">
        <v>82</v>
      </c>
      <c r="AV304" s="13" t="s">
        <v>82</v>
      </c>
      <c r="AW304" s="13" t="s">
        <v>33</v>
      </c>
      <c r="AX304" s="13" t="s">
        <v>72</v>
      </c>
      <c r="AY304" s="236" t="s">
        <v>120</v>
      </c>
    </row>
    <row r="305" s="16" customFormat="1">
      <c r="A305" s="16"/>
      <c r="B305" s="258"/>
      <c r="C305" s="259"/>
      <c r="D305" s="227" t="s">
        <v>131</v>
      </c>
      <c r="E305" s="260" t="s">
        <v>19</v>
      </c>
      <c r="F305" s="261" t="s">
        <v>206</v>
      </c>
      <c r="G305" s="259"/>
      <c r="H305" s="262">
        <v>86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68" t="s">
        <v>131</v>
      </c>
      <c r="AU305" s="268" t="s">
        <v>82</v>
      </c>
      <c r="AV305" s="16" t="s">
        <v>127</v>
      </c>
      <c r="AW305" s="16" t="s">
        <v>33</v>
      </c>
      <c r="AX305" s="16" t="s">
        <v>80</v>
      </c>
      <c r="AY305" s="268" t="s">
        <v>120</v>
      </c>
    </row>
    <row r="306" s="14" customFormat="1">
      <c r="A306" s="14"/>
      <c r="B306" s="237"/>
      <c r="C306" s="238"/>
      <c r="D306" s="227" t="s">
        <v>131</v>
      </c>
      <c r="E306" s="239" t="s">
        <v>19</v>
      </c>
      <c r="F306" s="240" t="s">
        <v>133</v>
      </c>
      <c r="G306" s="238"/>
      <c r="H306" s="239" t="s">
        <v>19</v>
      </c>
      <c r="I306" s="241"/>
      <c r="J306" s="238"/>
      <c r="K306" s="238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131</v>
      </c>
      <c r="AU306" s="246" t="s">
        <v>82</v>
      </c>
      <c r="AV306" s="14" t="s">
        <v>80</v>
      </c>
      <c r="AW306" s="14" t="s">
        <v>33</v>
      </c>
      <c r="AX306" s="14" t="s">
        <v>72</v>
      </c>
      <c r="AY306" s="246" t="s">
        <v>120</v>
      </c>
    </row>
    <row r="307" s="2" customFormat="1" ht="33" customHeight="1">
      <c r="A307" s="41"/>
      <c r="B307" s="42"/>
      <c r="C307" s="207" t="s">
        <v>443</v>
      </c>
      <c r="D307" s="207" t="s">
        <v>122</v>
      </c>
      <c r="E307" s="208" t="s">
        <v>444</v>
      </c>
      <c r="F307" s="209" t="s">
        <v>445</v>
      </c>
      <c r="G307" s="210" t="s">
        <v>125</v>
      </c>
      <c r="H307" s="211">
        <v>602.5</v>
      </c>
      <c r="I307" s="212"/>
      <c r="J307" s="213">
        <f>ROUND(I307*H307,2)</f>
        <v>0</v>
      </c>
      <c r="K307" s="209" t="s">
        <v>126</v>
      </c>
      <c r="L307" s="47"/>
      <c r="M307" s="214" t="s">
        <v>19</v>
      </c>
      <c r="N307" s="215" t="s">
        <v>43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127</v>
      </c>
      <c r="AT307" s="218" t="s">
        <v>122</v>
      </c>
      <c r="AU307" s="218" t="s">
        <v>82</v>
      </c>
      <c r="AY307" s="20" t="s">
        <v>120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80</v>
      </c>
      <c r="BK307" s="219">
        <f>ROUND(I307*H307,2)</f>
        <v>0</v>
      </c>
      <c r="BL307" s="20" t="s">
        <v>127</v>
      </c>
      <c r="BM307" s="218" t="s">
        <v>446</v>
      </c>
    </row>
    <row r="308" s="2" customFormat="1">
      <c r="A308" s="41"/>
      <c r="B308" s="42"/>
      <c r="C308" s="43"/>
      <c r="D308" s="220" t="s">
        <v>129</v>
      </c>
      <c r="E308" s="43"/>
      <c r="F308" s="221" t="s">
        <v>447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129</v>
      </c>
      <c r="AU308" s="20" t="s">
        <v>82</v>
      </c>
    </row>
    <row r="309" s="13" customFormat="1">
      <c r="A309" s="13"/>
      <c r="B309" s="225"/>
      <c r="C309" s="226"/>
      <c r="D309" s="227" t="s">
        <v>131</v>
      </c>
      <c r="E309" s="228" t="s">
        <v>19</v>
      </c>
      <c r="F309" s="229" t="s">
        <v>448</v>
      </c>
      <c r="G309" s="226"/>
      <c r="H309" s="230">
        <v>602.5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131</v>
      </c>
      <c r="AU309" s="236" t="s">
        <v>82</v>
      </c>
      <c r="AV309" s="13" t="s">
        <v>82</v>
      </c>
      <c r="AW309" s="13" t="s">
        <v>33</v>
      </c>
      <c r="AX309" s="13" t="s">
        <v>72</v>
      </c>
      <c r="AY309" s="236" t="s">
        <v>120</v>
      </c>
    </row>
    <row r="310" s="16" customFormat="1">
      <c r="A310" s="16"/>
      <c r="B310" s="258"/>
      <c r="C310" s="259"/>
      <c r="D310" s="227" t="s">
        <v>131</v>
      </c>
      <c r="E310" s="260" t="s">
        <v>19</v>
      </c>
      <c r="F310" s="261" t="s">
        <v>206</v>
      </c>
      <c r="G310" s="259"/>
      <c r="H310" s="262">
        <v>602.5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68" t="s">
        <v>131</v>
      </c>
      <c r="AU310" s="268" t="s">
        <v>82</v>
      </c>
      <c r="AV310" s="16" t="s">
        <v>127</v>
      </c>
      <c r="AW310" s="16" t="s">
        <v>33</v>
      </c>
      <c r="AX310" s="16" t="s">
        <v>80</v>
      </c>
      <c r="AY310" s="268" t="s">
        <v>120</v>
      </c>
    </row>
    <row r="311" s="14" customFormat="1">
      <c r="A311" s="14"/>
      <c r="B311" s="237"/>
      <c r="C311" s="238"/>
      <c r="D311" s="227" t="s">
        <v>131</v>
      </c>
      <c r="E311" s="239" t="s">
        <v>19</v>
      </c>
      <c r="F311" s="240" t="s">
        <v>133</v>
      </c>
      <c r="G311" s="238"/>
      <c r="H311" s="239" t="s">
        <v>19</v>
      </c>
      <c r="I311" s="241"/>
      <c r="J311" s="238"/>
      <c r="K311" s="238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131</v>
      </c>
      <c r="AU311" s="246" t="s">
        <v>82</v>
      </c>
      <c r="AV311" s="14" t="s">
        <v>80</v>
      </c>
      <c r="AW311" s="14" t="s">
        <v>33</v>
      </c>
      <c r="AX311" s="14" t="s">
        <v>72</v>
      </c>
      <c r="AY311" s="246" t="s">
        <v>120</v>
      </c>
    </row>
    <row r="312" s="2" customFormat="1" ht="33" customHeight="1">
      <c r="A312" s="41"/>
      <c r="B312" s="42"/>
      <c r="C312" s="207" t="s">
        <v>449</v>
      </c>
      <c r="D312" s="207" t="s">
        <v>122</v>
      </c>
      <c r="E312" s="208" t="s">
        <v>450</v>
      </c>
      <c r="F312" s="209" t="s">
        <v>451</v>
      </c>
      <c r="G312" s="210" t="s">
        <v>125</v>
      </c>
      <c r="H312" s="211">
        <v>130.5</v>
      </c>
      <c r="I312" s="212"/>
      <c r="J312" s="213">
        <f>ROUND(I312*H312,2)</f>
        <v>0</v>
      </c>
      <c r="K312" s="209" t="s">
        <v>126</v>
      </c>
      <c r="L312" s="47"/>
      <c r="M312" s="214" t="s">
        <v>19</v>
      </c>
      <c r="N312" s="215" t="s">
        <v>43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127</v>
      </c>
      <c r="AT312" s="218" t="s">
        <v>122</v>
      </c>
      <c r="AU312" s="218" t="s">
        <v>82</v>
      </c>
      <c r="AY312" s="20" t="s">
        <v>120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127</v>
      </c>
      <c r="BM312" s="218" t="s">
        <v>452</v>
      </c>
    </row>
    <row r="313" s="2" customFormat="1">
      <c r="A313" s="41"/>
      <c r="B313" s="42"/>
      <c r="C313" s="43"/>
      <c r="D313" s="220" t="s">
        <v>129</v>
      </c>
      <c r="E313" s="43"/>
      <c r="F313" s="221" t="s">
        <v>453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129</v>
      </c>
      <c r="AU313" s="20" t="s">
        <v>82</v>
      </c>
    </row>
    <row r="314" s="13" customFormat="1">
      <c r="A314" s="13"/>
      <c r="B314" s="225"/>
      <c r="C314" s="226"/>
      <c r="D314" s="227" t="s">
        <v>131</v>
      </c>
      <c r="E314" s="228" t="s">
        <v>19</v>
      </c>
      <c r="F314" s="229" t="s">
        <v>442</v>
      </c>
      <c r="G314" s="226"/>
      <c r="H314" s="230">
        <v>86</v>
      </c>
      <c r="I314" s="231"/>
      <c r="J314" s="226"/>
      <c r="K314" s="226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131</v>
      </c>
      <c r="AU314" s="236" t="s">
        <v>82</v>
      </c>
      <c r="AV314" s="13" t="s">
        <v>82</v>
      </c>
      <c r="AW314" s="13" t="s">
        <v>33</v>
      </c>
      <c r="AX314" s="13" t="s">
        <v>72</v>
      </c>
      <c r="AY314" s="236" t="s">
        <v>120</v>
      </c>
    </row>
    <row r="315" s="13" customFormat="1">
      <c r="A315" s="13"/>
      <c r="B315" s="225"/>
      <c r="C315" s="226"/>
      <c r="D315" s="227" t="s">
        <v>131</v>
      </c>
      <c r="E315" s="228" t="s">
        <v>19</v>
      </c>
      <c r="F315" s="229" t="s">
        <v>454</v>
      </c>
      <c r="G315" s="226"/>
      <c r="H315" s="230">
        <v>44.5</v>
      </c>
      <c r="I315" s="231"/>
      <c r="J315" s="226"/>
      <c r="K315" s="226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131</v>
      </c>
      <c r="AU315" s="236" t="s">
        <v>82</v>
      </c>
      <c r="AV315" s="13" t="s">
        <v>82</v>
      </c>
      <c r="AW315" s="13" t="s">
        <v>33</v>
      </c>
      <c r="AX315" s="13" t="s">
        <v>72</v>
      </c>
      <c r="AY315" s="236" t="s">
        <v>120</v>
      </c>
    </row>
    <row r="316" s="16" customFormat="1">
      <c r="A316" s="16"/>
      <c r="B316" s="258"/>
      <c r="C316" s="259"/>
      <c r="D316" s="227" t="s">
        <v>131</v>
      </c>
      <c r="E316" s="260" t="s">
        <v>19</v>
      </c>
      <c r="F316" s="261" t="s">
        <v>206</v>
      </c>
      <c r="G316" s="259"/>
      <c r="H316" s="262">
        <v>130.5</v>
      </c>
      <c r="I316" s="263"/>
      <c r="J316" s="259"/>
      <c r="K316" s="259"/>
      <c r="L316" s="264"/>
      <c r="M316" s="265"/>
      <c r="N316" s="266"/>
      <c r="O316" s="266"/>
      <c r="P316" s="266"/>
      <c r="Q316" s="266"/>
      <c r="R316" s="266"/>
      <c r="S316" s="266"/>
      <c r="T316" s="267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68" t="s">
        <v>131</v>
      </c>
      <c r="AU316" s="268" t="s">
        <v>82</v>
      </c>
      <c r="AV316" s="16" t="s">
        <v>127</v>
      </c>
      <c r="AW316" s="16" t="s">
        <v>33</v>
      </c>
      <c r="AX316" s="16" t="s">
        <v>80</v>
      </c>
      <c r="AY316" s="268" t="s">
        <v>120</v>
      </c>
    </row>
    <row r="317" s="14" customFormat="1">
      <c r="A317" s="14"/>
      <c r="B317" s="237"/>
      <c r="C317" s="238"/>
      <c r="D317" s="227" t="s">
        <v>131</v>
      </c>
      <c r="E317" s="239" t="s">
        <v>19</v>
      </c>
      <c r="F317" s="240" t="s">
        <v>133</v>
      </c>
      <c r="G317" s="238"/>
      <c r="H317" s="239" t="s">
        <v>19</v>
      </c>
      <c r="I317" s="241"/>
      <c r="J317" s="238"/>
      <c r="K317" s="238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131</v>
      </c>
      <c r="AU317" s="246" t="s">
        <v>82</v>
      </c>
      <c r="AV317" s="14" t="s">
        <v>80</v>
      </c>
      <c r="AW317" s="14" t="s">
        <v>33</v>
      </c>
      <c r="AX317" s="14" t="s">
        <v>72</v>
      </c>
      <c r="AY317" s="246" t="s">
        <v>120</v>
      </c>
    </row>
    <row r="318" s="2" customFormat="1" ht="33" customHeight="1">
      <c r="A318" s="41"/>
      <c r="B318" s="42"/>
      <c r="C318" s="207" t="s">
        <v>455</v>
      </c>
      <c r="D318" s="207" t="s">
        <v>122</v>
      </c>
      <c r="E318" s="208" t="s">
        <v>456</v>
      </c>
      <c r="F318" s="209" t="s">
        <v>457</v>
      </c>
      <c r="G318" s="210" t="s">
        <v>125</v>
      </c>
      <c r="H318" s="211">
        <v>602.5</v>
      </c>
      <c r="I318" s="212"/>
      <c r="J318" s="213">
        <f>ROUND(I318*H318,2)</f>
        <v>0</v>
      </c>
      <c r="K318" s="209" t="s">
        <v>126</v>
      </c>
      <c r="L318" s="47"/>
      <c r="M318" s="214" t="s">
        <v>19</v>
      </c>
      <c r="N318" s="215" t="s">
        <v>43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127</v>
      </c>
      <c r="AT318" s="218" t="s">
        <v>122</v>
      </c>
      <c r="AU318" s="218" t="s">
        <v>82</v>
      </c>
      <c r="AY318" s="20" t="s">
        <v>120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80</v>
      </c>
      <c r="BK318" s="219">
        <f>ROUND(I318*H318,2)</f>
        <v>0</v>
      </c>
      <c r="BL318" s="20" t="s">
        <v>127</v>
      </c>
      <c r="BM318" s="218" t="s">
        <v>458</v>
      </c>
    </row>
    <row r="319" s="2" customFormat="1">
      <c r="A319" s="41"/>
      <c r="B319" s="42"/>
      <c r="C319" s="43"/>
      <c r="D319" s="220" t="s">
        <v>129</v>
      </c>
      <c r="E319" s="43"/>
      <c r="F319" s="221" t="s">
        <v>459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129</v>
      </c>
      <c r="AU319" s="20" t="s">
        <v>82</v>
      </c>
    </row>
    <row r="320" s="13" customFormat="1">
      <c r="A320" s="13"/>
      <c r="B320" s="225"/>
      <c r="C320" s="226"/>
      <c r="D320" s="227" t="s">
        <v>131</v>
      </c>
      <c r="E320" s="228" t="s">
        <v>19</v>
      </c>
      <c r="F320" s="229" t="s">
        <v>448</v>
      </c>
      <c r="G320" s="226"/>
      <c r="H320" s="230">
        <v>602.5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131</v>
      </c>
      <c r="AU320" s="236" t="s">
        <v>82</v>
      </c>
      <c r="AV320" s="13" t="s">
        <v>82</v>
      </c>
      <c r="AW320" s="13" t="s">
        <v>33</v>
      </c>
      <c r="AX320" s="13" t="s">
        <v>72</v>
      </c>
      <c r="AY320" s="236" t="s">
        <v>120</v>
      </c>
    </row>
    <row r="321" s="16" customFormat="1">
      <c r="A321" s="16"/>
      <c r="B321" s="258"/>
      <c r="C321" s="259"/>
      <c r="D321" s="227" t="s">
        <v>131</v>
      </c>
      <c r="E321" s="260" t="s">
        <v>19</v>
      </c>
      <c r="F321" s="261" t="s">
        <v>206</v>
      </c>
      <c r="G321" s="259"/>
      <c r="H321" s="262">
        <v>602.5</v>
      </c>
      <c r="I321" s="263"/>
      <c r="J321" s="259"/>
      <c r="K321" s="259"/>
      <c r="L321" s="264"/>
      <c r="M321" s="265"/>
      <c r="N321" s="266"/>
      <c r="O321" s="266"/>
      <c r="P321" s="266"/>
      <c r="Q321" s="266"/>
      <c r="R321" s="266"/>
      <c r="S321" s="266"/>
      <c r="T321" s="267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268" t="s">
        <v>131</v>
      </c>
      <c r="AU321" s="268" t="s">
        <v>82</v>
      </c>
      <c r="AV321" s="16" t="s">
        <v>127</v>
      </c>
      <c r="AW321" s="16" t="s">
        <v>33</v>
      </c>
      <c r="AX321" s="16" t="s">
        <v>80</v>
      </c>
      <c r="AY321" s="268" t="s">
        <v>120</v>
      </c>
    </row>
    <row r="322" s="14" customFormat="1">
      <c r="A322" s="14"/>
      <c r="B322" s="237"/>
      <c r="C322" s="238"/>
      <c r="D322" s="227" t="s">
        <v>131</v>
      </c>
      <c r="E322" s="239" t="s">
        <v>19</v>
      </c>
      <c r="F322" s="240" t="s">
        <v>133</v>
      </c>
      <c r="G322" s="238"/>
      <c r="H322" s="239" t="s">
        <v>19</v>
      </c>
      <c r="I322" s="241"/>
      <c r="J322" s="238"/>
      <c r="K322" s="238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131</v>
      </c>
      <c r="AU322" s="246" t="s">
        <v>82</v>
      </c>
      <c r="AV322" s="14" t="s">
        <v>80</v>
      </c>
      <c r="AW322" s="14" t="s">
        <v>33</v>
      </c>
      <c r="AX322" s="14" t="s">
        <v>72</v>
      </c>
      <c r="AY322" s="246" t="s">
        <v>120</v>
      </c>
    </row>
    <row r="323" s="2" customFormat="1" ht="49.05" customHeight="1">
      <c r="A323" s="41"/>
      <c r="B323" s="42"/>
      <c r="C323" s="207" t="s">
        <v>460</v>
      </c>
      <c r="D323" s="207" t="s">
        <v>122</v>
      </c>
      <c r="E323" s="208" t="s">
        <v>461</v>
      </c>
      <c r="F323" s="209" t="s">
        <v>462</v>
      </c>
      <c r="G323" s="210" t="s">
        <v>125</v>
      </c>
      <c r="H323" s="211">
        <v>602.5</v>
      </c>
      <c r="I323" s="212"/>
      <c r="J323" s="213">
        <f>ROUND(I323*H323,2)</f>
        <v>0</v>
      </c>
      <c r="K323" s="209" t="s">
        <v>126</v>
      </c>
      <c r="L323" s="47"/>
      <c r="M323" s="214" t="s">
        <v>19</v>
      </c>
      <c r="N323" s="215" t="s">
        <v>43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127</v>
      </c>
      <c r="AT323" s="218" t="s">
        <v>122</v>
      </c>
      <c r="AU323" s="218" t="s">
        <v>82</v>
      </c>
      <c r="AY323" s="20" t="s">
        <v>120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80</v>
      </c>
      <c r="BK323" s="219">
        <f>ROUND(I323*H323,2)</f>
        <v>0</v>
      </c>
      <c r="BL323" s="20" t="s">
        <v>127</v>
      </c>
      <c r="BM323" s="218" t="s">
        <v>463</v>
      </c>
    </row>
    <row r="324" s="2" customFormat="1">
      <c r="A324" s="41"/>
      <c r="B324" s="42"/>
      <c r="C324" s="43"/>
      <c r="D324" s="220" t="s">
        <v>129</v>
      </c>
      <c r="E324" s="43"/>
      <c r="F324" s="221" t="s">
        <v>464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129</v>
      </c>
      <c r="AU324" s="20" t="s">
        <v>82</v>
      </c>
    </row>
    <row r="325" s="13" customFormat="1">
      <c r="A325" s="13"/>
      <c r="B325" s="225"/>
      <c r="C325" s="226"/>
      <c r="D325" s="227" t="s">
        <v>131</v>
      </c>
      <c r="E325" s="228" t="s">
        <v>19</v>
      </c>
      <c r="F325" s="229" t="s">
        <v>448</v>
      </c>
      <c r="G325" s="226"/>
      <c r="H325" s="230">
        <v>602.5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131</v>
      </c>
      <c r="AU325" s="236" t="s">
        <v>82</v>
      </c>
      <c r="AV325" s="13" t="s">
        <v>82</v>
      </c>
      <c r="AW325" s="13" t="s">
        <v>33</v>
      </c>
      <c r="AX325" s="13" t="s">
        <v>80</v>
      </c>
      <c r="AY325" s="236" t="s">
        <v>120</v>
      </c>
    </row>
    <row r="326" s="14" customFormat="1">
      <c r="A326" s="14"/>
      <c r="B326" s="237"/>
      <c r="C326" s="238"/>
      <c r="D326" s="227" t="s">
        <v>131</v>
      </c>
      <c r="E326" s="239" t="s">
        <v>19</v>
      </c>
      <c r="F326" s="240" t="s">
        <v>133</v>
      </c>
      <c r="G326" s="238"/>
      <c r="H326" s="239" t="s">
        <v>19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131</v>
      </c>
      <c r="AU326" s="246" t="s">
        <v>82</v>
      </c>
      <c r="AV326" s="14" t="s">
        <v>80</v>
      </c>
      <c r="AW326" s="14" t="s">
        <v>33</v>
      </c>
      <c r="AX326" s="14" t="s">
        <v>72</v>
      </c>
      <c r="AY326" s="246" t="s">
        <v>120</v>
      </c>
    </row>
    <row r="327" s="2" customFormat="1" ht="24.15" customHeight="1">
      <c r="A327" s="41"/>
      <c r="B327" s="42"/>
      <c r="C327" s="207" t="s">
        <v>465</v>
      </c>
      <c r="D327" s="207" t="s">
        <v>122</v>
      </c>
      <c r="E327" s="208" t="s">
        <v>466</v>
      </c>
      <c r="F327" s="209" t="s">
        <v>467</v>
      </c>
      <c r="G327" s="210" t="s">
        <v>125</v>
      </c>
      <c r="H327" s="211">
        <v>2.5</v>
      </c>
      <c r="I327" s="212"/>
      <c r="J327" s="213">
        <f>ROUND(I327*H327,2)</f>
        <v>0</v>
      </c>
      <c r="K327" s="209" t="s">
        <v>19</v>
      </c>
      <c r="L327" s="47"/>
      <c r="M327" s="214" t="s">
        <v>19</v>
      </c>
      <c r="N327" s="215" t="s">
        <v>43</v>
      </c>
      <c r="O327" s="87"/>
      <c r="P327" s="216">
        <f>O327*H327</f>
        <v>0</v>
      </c>
      <c r="Q327" s="216">
        <v>0.40799999999999997</v>
      </c>
      <c r="R327" s="216">
        <f>Q327*H327</f>
        <v>1.02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127</v>
      </c>
      <c r="AT327" s="218" t="s">
        <v>122</v>
      </c>
      <c r="AU327" s="218" t="s">
        <v>82</v>
      </c>
      <c r="AY327" s="20" t="s">
        <v>120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80</v>
      </c>
      <c r="BK327" s="219">
        <f>ROUND(I327*H327,2)</f>
        <v>0</v>
      </c>
      <c r="BL327" s="20" t="s">
        <v>127</v>
      </c>
      <c r="BM327" s="218" t="s">
        <v>468</v>
      </c>
    </row>
    <row r="328" s="13" customFormat="1">
      <c r="A328" s="13"/>
      <c r="B328" s="225"/>
      <c r="C328" s="226"/>
      <c r="D328" s="227" t="s">
        <v>131</v>
      </c>
      <c r="E328" s="228" t="s">
        <v>19</v>
      </c>
      <c r="F328" s="229" t="s">
        <v>403</v>
      </c>
      <c r="G328" s="226"/>
      <c r="H328" s="230">
        <v>2.5</v>
      </c>
      <c r="I328" s="231"/>
      <c r="J328" s="226"/>
      <c r="K328" s="226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131</v>
      </c>
      <c r="AU328" s="236" t="s">
        <v>82</v>
      </c>
      <c r="AV328" s="13" t="s">
        <v>82</v>
      </c>
      <c r="AW328" s="13" t="s">
        <v>33</v>
      </c>
      <c r="AX328" s="13" t="s">
        <v>80</v>
      </c>
      <c r="AY328" s="236" t="s">
        <v>120</v>
      </c>
    </row>
    <row r="329" s="14" customFormat="1">
      <c r="A329" s="14"/>
      <c r="B329" s="237"/>
      <c r="C329" s="238"/>
      <c r="D329" s="227" t="s">
        <v>131</v>
      </c>
      <c r="E329" s="239" t="s">
        <v>19</v>
      </c>
      <c r="F329" s="240" t="s">
        <v>133</v>
      </c>
      <c r="G329" s="238"/>
      <c r="H329" s="239" t="s">
        <v>19</v>
      </c>
      <c r="I329" s="241"/>
      <c r="J329" s="238"/>
      <c r="K329" s="238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131</v>
      </c>
      <c r="AU329" s="246" t="s">
        <v>82</v>
      </c>
      <c r="AV329" s="14" t="s">
        <v>80</v>
      </c>
      <c r="AW329" s="14" t="s">
        <v>33</v>
      </c>
      <c r="AX329" s="14" t="s">
        <v>72</v>
      </c>
      <c r="AY329" s="246" t="s">
        <v>120</v>
      </c>
    </row>
    <row r="330" s="2" customFormat="1" ht="24.15" customHeight="1">
      <c r="A330" s="41"/>
      <c r="B330" s="42"/>
      <c r="C330" s="207" t="s">
        <v>469</v>
      </c>
      <c r="D330" s="207" t="s">
        <v>122</v>
      </c>
      <c r="E330" s="208" t="s">
        <v>470</v>
      </c>
      <c r="F330" s="209" t="s">
        <v>471</v>
      </c>
      <c r="G330" s="210" t="s">
        <v>125</v>
      </c>
      <c r="H330" s="211">
        <v>602.5</v>
      </c>
      <c r="I330" s="212"/>
      <c r="J330" s="213">
        <f>ROUND(I330*H330,2)</f>
        <v>0</v>
      </c>
      <c r="K330" s="209" t="s">
        <v>126</v>
      </c>
      <c r="L330" s="47"/>
      <c r="M330" s="214" t="s">
        <v>19</v>
      </c>
      <c r="N330" s="215" t="s">
        <v>43</v>
      </c>
      <c r="O330" s="87"/>
      <c r="P330" s="216">
        <f>O330*H330</f>
        <v>0</v>
      </c>
      <c r="Q330" s="216">
        <v>0</v>
      </c>
      <c r="R330" s="216">
        <f>Q330*H330</f>
        <v>0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127</v>
      </c>
      <c r="AT330" s="218" t="s">
        <v>122</v>
      </c>
      <c r="AU330" s="218" t="s">
        <v>82</v>
      </c>
      <c r="AY330" s="20" t="s">
        <v>120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80</v>
      </c>
      <c r="BK330" s="219">
        <f>ROUND(I330*H330,2)</f>
        <v>0</v>
      </c>
      <c r="BL330" s="20" t="s">
        <v>127</v>
      </c>
      <c r="BM330" s="218" t="s">
        <v>472</v>
      </c>
    </row>
    <row r="331" s="2" customFormat="1">
      <c r="A331" s="41"/>
      <c r="B331" s="42"/>
      <c r="C331" s="43"/>
      <c r="D331" s="220" t="s">
        <v>129</v>
      </c>
      <c r="E331" s="43"/>
      <c r="F331" s="221" t="s">
        <v>473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129</v>
      </c>
      <c r="AU331" s="20" t="s">
        <v>82</v>
      </c>
    </row>
    <row r="332" s="13" customFormat="1">
      <c r="A332" s="13"/>
      <c r="B332" s="225"/>
      <c r="C332" s="226"/>
      <c r="D332" s="227" t="s">
        <v>131</v>
      </c>
      <c r="E332" s="228" t="s">
        <v>19</v>
      </c>
      <c r="F332" s="229" t="s">
        <v>448</v>
      </c>
      <c r="G332" s="226"/>
      <c r="H332" s="230">
        <v>602.5</v>
      </c>
      <c r="I332" s="231"/>
      <c r="J332" s="226"/>
      <c r="K332" s="226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131</v>
      </c>
      <c r="AU332" s="236" t="s">
        <v>82</v>
      </c>
      <c r="AV332" s="13" t="s">
        <v>82</v>
      </c>
      <c r="AW332" s="13" t="s">
        <v>33</v>
      </c>
      <c r="AX332" s="13" t="s">
        <v>80</v>
      </c>
      <c r="AY332" s="236" t="s">
        <v>120</v>
      </c>
    </row>
    <row r="333" s="14" customFormat="1">
      <c r="A333" s="14"/>
      <c r="B333" s="237"/>
      <c r="C333" s="238"/>
      <c r="D333" s="227" t="s">
        <v>131</v>
      </c>
      <c r="E333" s="239" t="s">
        <v>19</v>
      </c>
      <c r="F333" s="240" t="s">
        <v>133</v>
      </c>
      <c r="G333" s="238"/>
      <c r="H333" s="239" t="s">
        <v>19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131</v>
      </c>
      <c r="AU333" s="246" t="s">
        <v>82</v>
      </c>
      <c r="AV333" s="14" t="s">
        <v>80</v>
      </c>
      <c r="AW333" s="14" t="s">
        <v>33</v>
      </c>
      <c r="AX333" s="14" t="s">
        <v>72</v>
      </c>
      <c r="AY333" s="246" t="s">
        <v>120</v>
      </c>
    </row>
    <row r="334" s="2" customFormat="1" ht="24.15" customHeight="1">
      <c r="A334" s="41"/>
      <c r="B334" s="42"/>
      <c r="C334" s="207" t="s">
        <v>474</v>
      </c>
      <c r="D334" s="207" t="s">
        <v>122</v>
      </c>
      <c r="E334" s="208" t="s">
        <v>475</v>
      </c>
      <c r="F334" s="209" t="s">
        <v>476</v>
      </c>
      <c r="G334" s="210" t="s">
        <v>125</v>
      </c>
      <c r="H334" s="211">
        <v>632.5</v>
      </c>
      <c r="I334" s="212"/>
      <c r="J334" s="213">
        <f>ROUND(I334*H334,2)</f>
        <v>0</v>
      </c>
      <c r="K334" s="209" t="s">
        <v>126</v>
      </c>
      <c r="L334" s="47"/>
      <c r="M334" s="214" t="s">
        <v>19</v>
      </c>
      <c r="N334" s="215" t="s">
        <v>43</v>
      </c>
      <c r="O334" s="87"/>
      <c r="P334" s="216">
        <f>O334*H334</f>
        <v>0</v>
      </c>
      <c r="Q334" s="216">
        <v>0</v>
      </c>
      <c r="R334" s="216">
        <f>Q334*H334</f>
        <v>0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127</v>
      </c>
      <c r="AT334" s="218" t="s">
        <v>122</v>
      </c>
      <c r="AU334" s="218" t="s">
        <v>82</v>
      </c>
      <c r="AY334" s="20" t="s">
        <v>120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80</v>
      </c>
      <c r="BK334" s="219">
        <f>ROUND(I334*H334,2)</f>
        <v>0</v>
      </c>
      <c r="BL334" s="20" t="s">
        <v>127</v>
      </c>
      <c r="BM334" s="218" t="s">
        <v>477</v>
      </c>
    </row>
    <row r="335" s="2" customFormat="1">
      <c r="A335" s="41"/>
      <c r="B335" s="42"/>
      <c r="C335" s="43"/>
      <c r="D335" s="220" t="s">
        <v>129</v>
      </c>
      <c r="E335" s="43"/>
      <c r="F335" s="221" t="s">
        <v>478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129</v>
      </c>
      <c r="AU335" s="20" t="s">
        <v>82</v>
      </c>
    </row>
    <row r="336" s="13" customFormat="1">
      <c r="A336" s="13"/>
      <c r="B336" s="225"/>
      <c r="C336" s="226"/>
      <c r="D336" s="227" t="s">
        <v>131</v>
      </c>
      <c r="E336" s="228" t="s">
        <v>19</v>
      </c>
      <c r="F336" s="229" t="s">
        <v>448</v>
      </c>
      <c r="G336" s="226"/>
      <c r="H336" s="230">
        <v>602.5</v>
      </c>
      <c r="I336" s="231"/>
      <c r="J336" s="226"/>
      <c r="K336" s="226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131</v>
      </c>
      <c r="AU336" s="236" t="s">
        <v>82</v>
      </c>
      <c r="AV336" s="13" t="s">
        <v>82</v>
      </c>
      <c r="AW336" s="13" t="s">
        <v>33</v>
      </c>
      <c r="AX336" s="13" t="s">
        <v>72</v>
      </c>
      <c r="AY336" s="236" t="s">
        <v>120</v>
      </c>
    </row>
    <row r="337" s="13" customFormat="1">
      <c r="A337" s="13"/>
      <c r="B337" s="225"/>
      <c r="C337" s="226"/>
      <c r="D337" s="227" t="s">
        <v>131</v>
      </c>
      <c r="E337" s="228" t="s">
        <v>19</v>
      </c>
      <c r="F337" s="229" t="s">
        <v>479</v>
      </c>
      <c r="G337" s="226"/>
      <c r="H337" s="230">
        <v>30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131</v>
      </c>
      <c r="AU337" s="236" t="s">
        <v>82</v>
      </c>
      <c r="AV337" s="13" t="s">
        <v>82</v>
      </c>
      <c r="AW337" s="13" t="s">
        <v>33</v>
      </c>
      <c r="AX337" s="13" t="s">
        <v>72</v>
      </c>
      <c r="AY337" s="236" t="s">
        <v>120</v>
      </c>
    </row>
    <row r="338" s="16" customFormat="1">
      <c r="A338" s="16"/>
      <c r="B338" s="258"/>
      <c r="C338" s="259"/>
      <c r="D338" s="227" t="s">
        <v>131</v>
      </c>
      <c r="E338" s="260" t="s">
        <v>19</v>
      </c>
      <c r="F338" s="261" t="s">
        <v>206</v>
      </c>
      <c r="G338" s="259"/>
      <c r="H338" s="262">
        <v>632.5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7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T338" s="268" t="s">
        <v>131</v>
      </c>
      <c r="AU338" s="268" t="s">
        <v>82</v>
      </c>
      <c r="AV338" s="16" t="s">
        <v>127</v>
      </c>
      <c r="AW338" s="16" t="s">
        <v>33</v>
      </c>
      <c r="AX338" s="16" t="s">
        <v>80</v>
      </c>
      <c r="AY338" s="268" t="s">
        <v>120</v>
      </c>
    </row>
    <row r="339" s="14" customFormat="1">
      <c r="A339" s="14"/>
      <c r="B339" s="237"/>
      <c r="C339" s="238"/>
      <c r="D339" s="227" t="s">
        <v>131</v>
      </c>
      <c r="E339" s="239" t="s">
        <v>19</v>
      </c>
      <c r="F339" s="240" t="s">
        <v>133</v>
      </c>
      <c r="G339" s="238"/>
      <c r="H339" s="239" t="s">
        <v>19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131</v>
      </c>
      <c r="AU339" s="246" t="s">
        <v>82</v>
      </c>
      <c r="AV339" s="14" t="s">
        <v>80</v>
      </c>
      <c r="AW339" s="14" t="s">
        <v>33</v>
      </c>
      <c r="AX339" s="14" t="s">
        <v>72</v>
      </c>
      <c r="AY339" s="246" t="s">
        <v>120</v>
      </c>
    </row>
    <row r="340" s="2" customFormat="1" ht="49.05" customHeight="1">
      <c r="A340" s="41"/>
      <c r="B340" s="42"/>
      <c r="C340" s="207" t="s">
        <v>480</v>
      </c>
      <c r="D340" s="207" t="s">
        <v>122</v>
      </c>
      <c r="E340" s="208" t="s">
        <v>481</v>
      </c>
      <c r="F340" s="209" t="s">
        <v>482</v>
      </c>
      <c r="G340" s="210" t="s">
        <v>125</v>
      </c>
      <c r="H340" s="211">
        <v>632.5</v>
      </c>
      <c r="I340" s="212"/>
      <c r="J340" s="213">
        <f>ROUND(I340*H340,2)</f>
        <v>0</v>
      </c>
      <c r="K340" s="209" t="s">
        <v>126</v>
      </c>
      <c r="L340" s="47"/>
      <c r="M340" s="214" t="s">
        <v>19</v>
      </c>
      <c r="N340" s="215" t="s">
        <v>43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127</v>
      </c>
      <c r="AT340" s="218" t="s">
        <v>122</v>
      </c>
      <c r="AU340" s="218" t="s">
        <v>82</v>
      </c>
      <c r="AY340" s="20" t="s">
        <v>120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80</v>
      </c>
      <c r="BK340" s="219">
        <f>ROUND(I340*H340,2)</f>
        <v>0</v>
      </c>
      <c r="BL340" s="20" t="s">
        <v>127</v>
      </c>
      <c r="BM340" s="218" t="s">
        <v>483</v>
      </c>
    </row>
    <row r="341" s="2" customFormat="1">
      <c r="A341" s="41"/>
      <c r="B341" s="42"/>
      <c r="C341" s="43"/>
      <c r="D341" s="220" t="s">
        <v>129</v>
      </c>
      <c r="E341" s="43"/>
      <c r="F341" s="221" t="s">
        <v>484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129</v>
      </c>
      <c r="AU341" s="20" t="s">
        <v>82</v>
      </c>
    </row>
    <row r="342" s="13" customFormat="1">
      <c r="A342" s="13"/>
      <c r="B342" s="225"/>
      <c r="C342" s="226"/>
      <c r="D342" s="227" t="s">
        <v>131</v>
      </c>
      <c r="E342" s="228" t="s">
        <v>19</v>
      </c>
      <c r="F342" s="229" t="s">
        <v>448</v>
      </c>
      <c r="G342" s="226"/>
      <c r="H342" s="230">
        <v>602.5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131</v>
      </c>
      <c r="AU342" s="236" t="s">
        <v>82</v>
      </c>
      <c r="AV342" s="13" t="s">
        <v>82</v>
      </c>
      <c r="AW342" s="13" t="s">
        <v>33</v>
      </c>
      <c r="AX342" s="13" t="s">
        <v>72</v>
      </c>
      <c r="AY342" s="236" t="s">
        <v>120</v>
      </c>
    </row>
    <row r="343" s="13" customFormat="1">
      <c r="A343" s="13"/>
      <c r="B343" s="225"/>
      <c r="C343" s="226"/>
      <c r="D343" s="227" t="s">
        <v>131</v>
      </c>
      <c r="E343" s="228" t="s">
        <v>19</v>
      </c>
      <c r="F343" s="229" t="s">
        <v>479</v>
      </c>
      <c r="G343" s="226"/>
      <c r="H343" s="230">
        <v>30</v>
      </c>
      <c r="I343" s="231"/>
      <c r="J343" s="226"/>
      <c r="K343" s="226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131</v>
      </c>
      <c r="AU343" s="236" t="s">
        <v>82</v>
      </c>
      <c r="AV343" s="13" t="s">
        <v>82</v>
      </c>
      <c r="AW343" s="13" t="s">
        <v>33</v>
      </c>
      <c r="AX343" s="13" t="s">
        <v>72</v>
      </c>
      <c r="AY343" s="236" t="s">
        <v>120</v>
      </c>
    </row>
    <row r="344" s="16" customFormat="1">
      <c r="A344" s="16"/>
      <c r="B344" s="258"/>
      <c r="C344" s="259"/>
      <c r="D344" s="227" t="s">
        <v>131</v>
      </c>
      <c r="E344" s="260" t="s">
        <v>19</v>
      </c>
      <c r="F344" s="261" t="s">
        <v>206</v>
      </c>
      <c r="G344" s="259"/>
      <c r="H344" s="262">
        <v>632.5</v>
      </c>
      <c r="I344" s="263"/>
      <c r="J344" s="259"/>
      <c r="K344" s="259"/>
      <c r="L344" s="264"/>
      <c r="M344" s="265"/>
      <c r="N344" s="266"/>
      <c r="O344" s="266"/>
      <c r="P344" s="266"/>
      <c r="Q344" s="266"/>
      <c r="R344" s="266"/>
      <c r="S344" s="266"/>
      <c r="T344" s="267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68" t="s">
        <v>131</v>
      </c>
      <c r="AU344" s="268" t="s">
        <v>82</v>
      </c>
      <c r="AV344" s="16" t="s">
        <v>127</v>
      </c>
      <c r="AW344" s="16" t="s">
        <v>33</v>
      </c>
      <c r="AX344" s="16" t="s">
        <v>80</v>
      </c>
      <c r="AY344" s="268" t="s">
        <v>120</v>
      </c>
    </row>
    <row r="345" s="14" customFormat="1">
      <c r="A345" s="14"/>
      <c r="B345" s="237"/>
      <c r="C345" s="238"/>
      <c r="D345" s="227" t="s">
        <v>131</v>
      </c>
      <c r="E345" s="239" t="s">
        <v>19</v>
      </c>
      <c r="F345" s="240" t="s">
        <v>133</v>
      </c>
      <c r="G345" s="238"/>
      <c r="H345" s="239" t="s">
        <v>19</v>
      </c>
      <c r="I345" s="241"/>
      <c r="J345" s="238"/>
      <c r="K345" s="238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131</v>
      </c>
      <c r="AU345" s="246" t="s">
        <v>82</v>
      </c>
      <c r="AV345" s="14" t="s">
        <v>80</v>
      </c>
      <c r="AW345" s="14" t="s">
        <v>33</v>
      </c>
      <c r="AX345" s="14" t="s">
        <v>72</v>
      </c>
      <c r="AY345" s="246" t="s">
        <v>120</v>
      </c>
    </row>
    <row r="346" s="2" customFormat="1" ht="78" customHeight="1">
      <c r="A346" s="41"/>
      <c r="B346" s="42"/>
      <c r="C346" s="207" t="s">
        <v>485</v>
      </c>
      <c r="D346" s="207" t="s">
        <v>122</v>
      </c>
      <c r="E346" s="208" t="s">
        <v>486</v>
      </c>
      <c r="F346" s="209" t="s">
        <v>487</v>
      </c>
      <c r="G346" s="210" t="s">
        <v>125</v>
      </c>
      <c r="H346" s="211">
        <v>54.5</v>
      </c>
      <c r="I346" s="212"/>
      <c r="J346" s="213">
        <f>ROUND(I346*H346,2)</f>
        <v>0</v>
      </c>
      <c r="K346" s="209" t="s">
        <v>126</v>
      </c>
      <c r="L346" s="47"/>
      <c r="M346" s="214" t="s">
        <v>19</v>
      </c>
      <c r="N346" s="215" t="s">
        <v>43</v>
      </c>
      <c r="O346" s="87"/>
      <c r="P346" s="216">
        <f>O346*H346</f>
        <v>0</v>
      </c>
      <c r="Q346" s="216">
        <v>0.090620000000000006</v>
      </c>
      <c r="R346" s="216">
        <f>Q346*H346</f>
        <v>4.93879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127</v>
      </c>
      <c r="AT346" s="218" t="s">
        <v>122</v>
      </c>
      <c r="AU346" s="218" t="s">
        <v>82</v>
      </c>
      <c r="AY346" s="20" t="s">
        <v>120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80</v>
      </c>
      <c r="BK346" s="219">
        <f>ROUND(I346*H346,2)</f>
        <v>0</v>
      </c>
      <c r="BL346" s="20" t="s">
        <v>127</v>
      </c>
      <c r="BM346" s="218" t="s">
        <v>488</v>
      </c>
    </row>
    <row r="347" s="2" customFormat="1">
      <c r="A347" s="41"/>
      <c r="B347" s="42"/>
      <c r="C347" s="43"/>
      <c r="D347" s="220" t="s">
        <v>129</v>
      </c>
      <c r="E347" s="43"/>
      <c r="F347" s="221" t="s">
        <v>489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129</v>
      </c>
      <c r="AU347" s="20" t="s">
        <v>82</v>
      </c>
    </row>
    <row r="348" s="13" customFormat="1">
      <c r="A348" s="13"/>
      <c r="B348" s="225"/>
      <c r="C348" s="226"/>
      <c r="D348" s="227" t="s">
        <v>131</v>
      </c>
      <c r="E348" s="228" t="s">
        <v>19</v>
      </c>
      <c r="F348" s="229" t="s">
        <v>454</v>
      </c>
      <c r="G348" s="226"/>
      <c r="H348" s="230">
        <v>44.5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131</v>
      </c>
      <c r="AU348" s="236" t="s">
        <v>82</v>
      </c>
      <c r="AV348" s="13" t="s">
        <v>82</v>
      </c>
      <c r="AW348" s="13" t="s">
        <v>33</v>
      </c>
      <c r="AX348" s="13" t="s">
        <v>72</v>
      </c>
      <c r="AY348" s="236" t="s">
        <v>120</v>
      </c>
    </row>
    <row r="349" s="13" customFormat="1">
      <c r="A349" s="13"/>
      <c r="B349" s="225"/>
      <c r="C349" s="226"/>
      <c r="D349" s="227" t="s">
        <v>131</v>
      </c>
      <c r="E349" s="228" t="s">
        <v>19</v>
      </c>
      <c r="F349" s="229" t="s">
        <v>490</v>
      </c>
      <c r="G349" s="226"/>
      <c r="H349" s="230">
        <v>10</v>
      </c>
      <c r="I349" s="231"/>
      <c r="J349" s="226"/>
      <c r="K349" s="226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131</v>
      </c>
      <c r="AU349" s="236" t="s">
        <v>82</v>
      </c>
      <c r="AV349" s="13" t="s">
        <v>82</v>
      </c>
      <c r="AW349" s="13" t="s">
        <v>33</v>
      </c>
      <c r="AX349" s="13" t="s">
        <v>72</v>
      </c>
      <c r="AY349" s="236" t="s">
        <v>120</v>
      </c>
    </row>
    <row r="350" s="16" customFormat="1">
      <c r="A350" s="16"/>
      <c r="B350" s="258"/>
      <c r="C350" s="259"/>
      <c r="D350" s="227" t="s">
        <v>131</v>
      </c>
      <c r="E350" s="260" t="s">
        <v>19</v>
      </c>
      <c r="F350" s="261" t="s">
        <v>206</v>
      </c>
      <c r="G350" s="259"/>
      <c r="H350" s="262">
        <v>54.5</v>
      </c>
      <c r="I350" s="263"/>
      <c r="J350" s="259"/>
      <c r="K350" s="259"/>
      <c r="L350" s="264"/>
      <c r="M350" s="265"/>
      <c r="N350" s="266"/>
      <c r="O350" s="266"/>
      <c r="P350" s="266"/>
      <c r="Q350" s="266"/>
      <c r="R350" s="266"/>
      <c r="S350" s="266"/>
      <c r="T350" s="267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68" t="s">
        <v>131</v>
      </c>
      <c r="AU350" s="268" t="s">
        <v>82</v>
      </c>
      <c r="AV350" s="16" t="s">
        <v>127</v>
      </c>
      <c r="AW350" s="16" t="s">
        <v>33</v>
      </c>
      <c r="AX350" s="16" t="s">
        <v>80</v>
      </c>
      <c r="AY350" s="268" t="s">
        <v>120</v>
      </c>
    </row>
    <row r="351" s="14" customFormat="1">
      <c r="A351" s="14"/>
      <c r="B351" s="237"/>
      <c r="C351" s="238"/>
      <c r="D351" s="227" t="s">
        <v>131</v>
      </c>
      <c r="E351" s="239" t="s">
        <v>19</v>
      </c>
      <c r="F351" s="240" t="s">
        <v>133</v>
      </c>
      <c r="G351" s="238"/>
      <c r="H351" s="239" t="s">
        <v>19</v>
      </c>
      <c r="I351" s="241"/>
      <c r="J351" s="238"/>
      <c r="K351" s="238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131</v>
      </c>
      <c r="AU351" s="246" t="s">
        <v>82</v>
      </c>
      <c r="AV351" s="14" t="s">
        <v>80</v>
      </c>
      <c r="AW351" s="14" t="s">
        <v>33</v>
      </c>
      <c r="AX351" s="14" t="s">
        <v>72</v>
      </c>
      <c r="AY351" s="246" t="s">
        <v>120</v>
      </c>
    </row>
    <row r="352" s="2" customFormat="1" ht="24.15" customHeight="1">
      <c r="A352" s="41"/>
      <c r="B352" s="42"/>
      <c r="C352" s="269" t="s">
        <v>491</v>
      </c>
      <c r="D352" s="269" t="s">
        <v>252</v>
      </c>
      <c r="E352" s="270" t="s">
        <v>492</v>
      </c>
      <c r="F352" s="271" t="s">
        <v>493</v>
      </c>
      <c r="G352" s="272" t="s">
        <v>125</v>
      </c>
      <c r="H352" s="273">
        <v>45.835000000000001</v>
      </c>
      <c r="I352" s="274"/>
      <c r="J352" s="275">
        <f>ROUND(I352*H352,2)</f>
        <v>0</v>
      </c>
      <c r="K352" s="271" t="s">
        <v>126</v>
      </c>
      <c r="L352" s="276"/>
      <c r="M352" s="277" t="s">
        <v>19</v>
      </c>
      <c r="N352" s="278" t="s">
        <v>43</v>
      </c>
      <c r="O352" s="87"/>
      <c r="P352" s="216">
        <f>O352*H352</f>
        <v>0</v>
      </c>
      <c r="Q352" s="216">
        <v>0.17599999999999999</v>
      </c>
      <c r="R352" s="216">
        <f>Q352*H352</f>
        <v>8.0669599999999999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166</v>
      </c>
      <c r="AT352" s="218" t="s">
        <v>252</v>
      </c>
      <c r="AU352" s="218" t="s">
        <v>82</v>
      </c>
      <c r="AY352" s="20" t="s">
        <v>120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80</v>
      </c>
      <c r="BK352" s="219">
        <f>ROUND(I352*H352,2)</f>
        <v>0</v>
      </c>
      <c r="BL352" s="20" t="s">
        <v>127</v>
      </c>
      <c r="BM352" s="218" t="s">
        <v>494</v>
      </c>
    </row>
    <row r="353" s="13" customFormat="1">
      <c r="A353" s="13"/>
      <c r="B353" s="225"/>
      <c r="C353" s="226"/>
      <c r="D353" s="227" t="s">
        <v>131</v>
      </c>
      <c r="E353" s="226"/>
      <c r="F353" s="229" t="s">
        <v>495</v>
      </c>
      <c r="G353" s="226"/>
      <c r="H353" s="230">
        <v>45.835000000000001</v>
      </c>
      <c r="I353" s="231"/>
      <c r="J353" s="226"/>
      <c r="K353" s="226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131</v>
      </c>
      <c r="AU353" s="236" t="s">
        <v>82</v>
      </c>
      <c r="AV353" s="13" t="s">
        <v>82</v>
      </c>
      <c r="AW353" s="13" t="s">
        <v>4</v>
      </c>
      <c r="AX353" s="13" t="s">
        <v>80</v>
      </c>
      <c r="AY353" s="236" t="s">
        <v>120</v>
      </c>
    </row>
    <row r="354" s="2" customFormat="1" ht="78" customHeight="1">
      <c r="A354" s="41"/>
      <c r="B354" s="42"/>
      <c r="C354" s="207" t="s">
        <v>496</v>
      </c>
      <c r="D354" s="207" t="s">
        <v>122</v>
      </c>
      <c r="E354" s="208" t="s">
        <v>497</v>
      </c>
      <c r="F354" s="209" t="s">
        <v>498</v>
      </c>
      <c r="G354" s="210" t="s">
        <v>125</v>
      </c>
      <c r="H354" s="211">
        <v>86</v>
      </c>
      <c r="I354" s="212"/>
      <c r="J354" s="213">
        <f>ROUND(I354*H354,2)</f>
        <v>0</v>
      </c>
      <c r="K354" s="209" t="s">
        <v>126</v>
      </c>
      <c r="L354" s="47"/>
      <c r="M354" s="214" t="s">
        <v>19</v>
      </c>
      <c r="N354" s="215" t="s">
        <v>43</v>
      </c>
      <c r="O354" s="87"/>
      <c r="P354" s="216">
        <f>O354*H354</f>
        <v>0</v>
      </c>
      <c r="Q354" s="216">
        <v>0.11162</v>
      </c>
      <c r="R354" s="216">
        <f>Q354*H354</f>
        <v>9.5993200000000005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127</v>
      </c>
      <c r="AT354" s="218" t="s">
        <v>122</v>
      </c>
      <c r="AU354" s="218" t="s">
        <v>82</v>
      </c>
      <c r="AY354" s="20" t="s">
        <v>120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80</v>
      </c>
      <c r="BK354" s="219">
        <f>ROUND(I354*H354,2)</f>
        <v>0</v>
      </c>
      <c r="BL354" s="20" t="s">
        <v>127</v>
      </c>
      <c r="BM354" s="218" t="s">
        <v>499</v>
      </c>
    </row>
    <row r="355" s="2" customFormat="1">
      <c r="A355" s="41"/>
      <c r="B355" s="42"/>
      <c r="C355" s="43"/>
      <c r="D355" s="220" t="s">
        <v>129</v>
      </c>
      <c r="E355" s="43"/>
      <c r="F355" s="221" t="s">
        <v>500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129</v>
      </c>
      <c r="AU355" s="20" t="s">
        <v>82</v>
      </c>
    </row>
    <row r="356" s="13" customFormat="1">
      <c r="A356" s="13"/>
      <c r="B356" s="225"/>
      <c r="C356" s="226"/>
      <c r="D356" s="227" t="s">
        <v>131</v>
      </c>
      <c r="E356" s="228" t="s">
        <v>19</v>
      </c>
      <c r="F356" s="229" t="s">
        <v>442</v>
      </c>
      <c r="G356" s="226"/>
      <c r="H356" s="230">
        <v>86</v>
      </c>
      <c r="I356" s="231"/>
      <c r="J356" s="226"/>
      <c r="K356" s="226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131</v>
      </c>
      <c r="AU356" s="236" t="s">
        <v>82</v>
      </c>
      <c r="AV356" s="13" t="s">
        <v>82</v>
      </c>
      <c r="AW356" s="13" t="s">
        <v>33</v>
      </c>
      <c r="AX356" s="13" t="s">
        <v>80</v>
      </c>
      <c r="AY356" s="236" t="s">
        <v>120</v>
      </c>
    </row>
    <row r="357" s="14" customFormat="1">
      <c r="A357" s="14"/>
      <c r="B357" s="237"/>
      <c r="C357" s="238"/>
      <c r="D357" s="227" t="s">
        <v>131</v>
      </c>
      <c r="E357" s="239" t="s">
        <v>19</v>
      </c>
      <c r="F357" s="240" t="s">
        <v>133</v>
      </c>
      <c r="G357" s="238"/>
      <c r="H357" s="239" t="s">
        <v>19</v>
      </c>
      <c r="I357" s="241"/>
      <c r="J357" s="238"/>
      <c r="K357" s="238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131</v>
      </c>
      <c r="AU357" s="246" t="s">
        <v>82</v>
      </c>
      <c r="AV357" s="14" t="s">
        <v>80</v>
      </c>
      <c r="AW357" s="14" t="s">
        <v>33</v>
      </c>
      <c r="AX357" s="14" t="s">
        <v>72</v>
      </c>
      <c r="AY357" s="246" t="s">
        <v>120</v>
      </c>
    </row>
    <row r="358" s="2" customFormat="1" ht="24.15" customHeight="1">
      <c r="A358" s="41"/>
      <c r="B358" s="42"/>
      <c r="C358" s="269" t="s">
        <v>501</v>
      </c>
      <c r="D358" s="269" t="s">
        <v>252</v>
      </c>
      <c r="E358" s="270" t="s">
        <v>492</v>
      </c>
      <c r="F358" s="271" t="s">
        <v>493</v>
      </c>
      <c r="G358" s="272" t="s">
        <v>125</v>
      </c>
      <c r="H358" s="273">
        <v>88.579999999999998</v>
      </c>
      <c r="I358" s="274"/>
      <c r="J358" s="275">
        <f>ROUND(I358*H358,2)</f>
        <v>0</v>
      </c>
      <c r="K358" s="271" t="s">
        <v>126</v>
      </c>
      <c r="L358" s="276"/>
      <c r="M358" s="277" t="s">
        <v>19</v>
      </c>
      <c r="N358" s="278" t="s">
        <v>43</v>
      </c>
      <c r="O358" s="87"/>
      <c r="P358" s="216">
        <f>O358*H358</f>
        <v>0</v>
      </c>
      <c r="Q358" s="216">
        <v>0.17599999999999999</v>
      </c>
      <c r="R358" s="216">
        <f>Q358*H358</f>
        <v>15.590079999999999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166</v>
      </c>
      <c r="AT358" s="218" t="s">
        <v>252</v>
      </c>
      <c r="AU358" s="218" t="s">
        <v>82</v>
      </c>
      <c r="AY358" s="20" t="s">
        <v>120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80</v>
      </c>
      <c r="BK358" s="219">
        <f>ROUND(I358*H358,2)</f>
        <v>0</v>
      </c>
      <c r="BL358" s="20" t="s">
        <v>127</v>
      </c>
      <c r="BM358" s="218" t="s">
        <v>502</v>
      </c>
    </row>
    <row r="359" s="13" customFormat="1">
      <c r="A359" s="13"/>
      <c r="B359" s="225"/>
      <c r="C359" s="226"/>
      <c r="D359" s="227" t="s">
        <v>131</v>
      </c>
      <c r="E359" s="226"/>
      <c r="F359" s="229" t="s">
        <v>503</v>
      </c>
      <c r="G359" s="226"/>
      <c r="H359" s="230">
        <v>88.579999999999998</v>
      </c>
      <c r="I359" s="231"/>
      <c r="J359" s="226"/>
      <c r="K359" s="226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131</v>
      </c>
      <c r="AU359" s="236" t="s">
        <v>82</v>
      </c>
      <c r="AV359" s="13" t="s">
        <v>82</v>
      </c>
      <c r="AW359" s="13" t="s">
        <v>4</v>
      </c>
      <c r="AX359" s="13" t="s">
        <v>80</v>
      </c>
      <c r="AY359" s="236" t="s">
        <v>120</v>
      </c>
    </row>
    <row r="360" s="12" customFormat="1" ht="22.8" customHeight="1">
      <c r="A360" s="12"/>
      <c r="B360" s="191"/>
      <c r="C360" s="192"/>
      <c r="D360" s="193" t="s">
        <v>71</v>
      </c>
      <c r="E360" s="205" t="s">
        <v>166</v>
      </c>
      <c r="F360" s="205" t="s">
        <v>504</v>
      </c>
      <c r="G360" s="192"/>
      <c r="H360" s="192"/>
      <c r="I360" s="195"/>
      <c r="J360" s="206">
        <f>BK360</f>
        <v>0</v>
      </c>
      <c r="K360" s="192"/>
      <c r="L360" s="197"/>
      <c r="M360" s="198"/>
      <c r="N360" s="199"/>
      <c r="O360" s="199"/>
      <c r="P360" s="200">
        <f>SUM(P361:P388)</f>
        <v>0</v>
      </c>
      <c r="Q360" s="199"/>
      <c r="R360" s="200">
        <f>SUM(R361:R388)</f>
        <v>22.765519999999999</v>
      </c>
      <c r="S360" s="199"/>
      <c r="T360" s="201">
        <f>SUM(T361:T388)</f>
        <v>4.6200000000000001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2" t="s">
        <v>80</v>
      </c>
      <c r="AT360" s="203" t="s">
        <v>71</v>
      </c>
      <c r="AU360" s="203" t="s">
        <v>80</v>
      </c>
      <c r="AY360" s="202" t="s">
        <v>120</v>
      </c>
      <c r="BK360" s="204">
        <f>SUM(BK361:BK388)</f>
        <v>0</v>
      </c>
    </row>
    <row r="361" s="2" customFormat="1" ht="24.15" customHeight="1">
      <c r="A361" s="41"/>
      <c r="B361" s="42"/>
      <c r="C361" s="207" t="s">
        <v>505</v>
      </c>
      <c r="D361" s="207" t="s">
        <v>122</v>
      </c>
      <c r="E361" s="208" t="s">
        <v>506</v>
      </c>
      <c r="F361" s="209" t="s">
        <v>507</v>
      </c>
      <c r="G361" s="210" t="s">
        <v>181</v>
      </c>
      <c r="H361" s="211">
        <v>12</v>
      </c>
      <c r="I361" s="212"/>
      <c r="J361" s="213">
        <f>ROUND(I361*H361,2)</f>
        <v>0</v>
      </c>
      <c r="K361" s="209" t="s">
        <v>126</v>
      </c>
      <c r="L361" s="47"/>
      <c r="M361" s="214" t="s">
        <v>19</v>
      </c>
      <c r="N361" s="215" t="s">
        <v>43</v>
      </c>
      <c r="O361" s="87"/>
      <c r="P361" s="216">
        <f>O361*H361</f>
        <v>0</v>
      </c>
      <c r="Q361" s="216">
        <v>1.0000000000000001E-05</v>
      </c>
      <c r="R361" s="216">
        <f>Q361*H361</f>
        <v>0.00012000000000000002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127</v>
      </c>
      <c r="AT361" s="218" t="s">
        <v>122</v>
      </c>
      <c r="AU361" s="218" t="s">
        <v>82</v>
      </c>
      <c r="AY361" s="20" t="s">
        <v>120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80</v>
      </c>
      <c r="BK361" s="219">
        <f>ROUND(I361*H361,2)</f>
        <v>0</v>
      </c>
      <c r="BL361" s="20" t="s">
        <v>127</v>
      </c>
      <c r="BM361" s="218" t="s">
        <v>508</v>
      </c>
    </row>
    <row r="362" s="2" customFormat="1">
      <c r="A362" s="41"/>
      <c r="B362" s="42"/>
      <c r="C362" s="43"/>
      <c r="D362" s="220" t="s">
        <v>129</v>
      </c>
      <c r="E362" s="43"/>
      <c r="F362" s="221" t="s">
        <v>509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129</v>
      </c>
      <c r="AU362" s="20" t="s">
        <v>82</v>
      </c>
    </row>
    <row r="363" s="13" customFormat="1">
      <c r="A363" s="13"/>
      <c r="B363" s="225"/>
      <c r="C363" s="226"/>
      <c r="D363" s="227" t="s">
        <v>131</v>
      </c>
      <c r="E363" s="228" t="s">
        <v>19</v>
      </c>
      <c r="F363" s="229" t="s">
        <v>510</v>
      </c>
      <c r="G363" s="226"/>
      <c r="H363" s="230">
        <v>12</v>
      </c>
      <c r="I363" s="231"/>
      <c r="J363" s="226"/>
      <c r="K363" s="226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131</v>
      </c>
      <c r="AU363" s="236" t="s">
        <v>82</v>
      </c>
      <c r="AV363" s="13" t="s">
        <v>82</v>
      </c>
      <c r="AW363" s="13" t="s">
        <v>33</v>
      </c>
      <c r="AX363" s="13" t="s">
        <v>80</v>
      </c>
      <c r="AY363" s="236" t="s">
        <v>120</v>
      </c>
    </row>
    <row r="364" s="14" customFormat="1">
      <c r="A364" s="14"/>
      <c r="B364" s="237"/>
      <c r="C364" s="238"/>
      <c r="D364" s="227" t="s">
        <v>131</v>
      </c>
      <c r="E364" s="239" t="s">
        <v>19</v>
      </c>
      <c r="F364" s="240" t="s">
        <v>133</v>
      </c>
      <c r="G364" s="238"/>
      <c r="H364" s="239" t="s">
        <v>19</v>
      </c>
      <c r="I364" s="241"/>
      <c r="J364" s="238"/>
      <c r="K364" s="238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131</v>
      </c>
      <c r="AU364" s="246" t="s">
        <v>82</v>
      </c>
      <c r="AV364" s="14" t="s">
        <v>80</v>
      </c>
      <c r="AW364" s="14" t="s">
        <v>33</v>
      </c>
      <c r="AX364" s="14" t="s">
        <v>72</v>
      </c>
      <c r="AY364" s="246" t="s">
        <v>120</v>
      </c>
    </row>
    <row r="365" s="2" customFormat="1" ht="24.15" customHeight="1">
      <c r="A365" s="41"/>
      <c r="B365" s="42"/>
      <c r="C365" s="269" t="s">
        <v>511</v>
      </c>
      <c r="D365" s="269" t="s">
        <v>252</v>
      </c>
      <c r="E365" s="270" t="s">
        <v>512</v>
      </c>
      <c r="F365" s="271" t="s">
        <v>513</v>
      </c>
      <c r="G365" s="272" t="s">
        <v>181</v>
      </c>
      <c r="H365" s="273">
        <v>12.359999999999999</v>
      </c>
      <c r="I365" s="274"/>
      <c r="J365" s="275">
        <f>ROUND(I365*H365,2)</f>
        <v>0</v>
      </c>
      <c r="K365" s="271" t="s">
        <v>126</v>
      </c>
      <c r="L365" s="276"/>
      <c r="M365" s="277" t="s">
        <v>19</v>
      </c>
      <c r="N365" s="278" t="s">
        <v>43</v>
      </c>
      <c r="O365" s="87"/>
      <c r="P365" s="216">
        <f>O365*H365</f>
        <v>0</v>
      </c>
      <c r="Q365" s="216">
        <v>0.0035000000000000001</v>
      </c>
      <c r="R365" s="216">
        <f>Q365*H365</f>
        <v>0.04326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166</v>
      </c>
      <c r="AT365" s="218" t="s">
        <v>252</v>
      </c>
      <c r="AU365" s="218" t="s">
        <v>82</v>
      </c>
      <c r="AY365" s="20" t="s">
        <v>120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80</v>
      </c>
      <c r="BK365" s="219">
        <f>ROUND(I365*H365,2)</f>
        <v>0</v>
      </c>
      <c r="BL365" s="20" t="s">
        <v>127</v>
      </c>
      <c r="BM365" s="218" t="s">
        <v>514</v>
      </c>
    </row>
    <row r="366" s="13" customFormat="1">
      <c r="A366" s="13"/>
      <c r="B366" s="225"/>
      <c r="C366" s="226"/>
      <c r="D366" s="227" t="s">
        <v>131</v>
      </c>
      <c r="E366" s="226"/>
      <c r="F366" s="229" t="s">
        <v>515</v>
      </c>
      <c r="G366" s="226"/>
      <c r="H366" s="230">
        <v>12.359999999999999</v>
      </c>
      <c r="I366" s="231"/>
      <c r="J366" s="226"/>
      <c r="K366" s="226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131</v>
      </c>
      <c r="AU366" s="236" t="s">
        <v>82</v>
      </c>
      <c r="AV366" s="13" t="s">
        <v>82</v>
      </c>
      <c r="AW366" s="13" t="s">
        <v>4</v>
      </c>
      <c r="AX366" s="13" t="s">
        <v>80</v>
      </c>
      <c r="AY366" s="236" t="s">
        <v>120</v>
      </c>
    </row>
    <row r="367" s="2" customFormat="1" ht="16.5" customHeight="1">
      <c r="A367" s="41"/>
      <c r="B367" s="42"/>
      <c r="C367" s="207" t="s">
        <v>516</v>
      </c>
      <c r="D367" s="207" t="s">
        <v>122</v>
      </c>
      <c r="E367" s="208" t="s">
        <v>517</v>
      </c>
      <c r="F367" s="209" t="s">
        <v>518</v>
      </c>
      <c r="G367" s="210" t="s">
        <v>351</v>
      </c>
      <c r="H367" s="211">
        <v>2</v>
      </c>
      <c r="I367" s="212"/>
      <c r="J367" s="213">
        <f>ROUND(I367*H367,2)</f>
        <v>0</v>
      </c>
      <c r="K367" s="209" t="s">
        <v>126</v>
      </c>
      <c r="L367" s="47"/>
      <c r="M367" s="214" t="s">
        <v>19</v>
      </c>
      <c r="N367" s="215" t="s">
        <v>43</v>
      </c>
      <c r="O367" s="87"/>
      <c r="P367" s="216">
        <f>O367*H367</f>
        <v>0</v>
      </c>
      <c r="Q367" s="216">
        <v>0</v>
      </c>
      <c r="R367" s="216">
        <f>Q367*H367</f>
        <v>0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127</v>
      </c>
      <c r="AT367" s="218" t="s">
        <v>122</v>
      </c>
      <c r="AU367" s="218" t="s">
        <v>82</v>
      </c>
      <c r="AY367" s="20" t="s">
        <v>120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80</v>
      </c>
      <c r="BK367" s="219">
        <f>ROUND(I367*H367,2)</f>
        <v>0</v>
      </c>
      <c r="BL367" s="20" t="s">
        <v>127</v>
      </c>
      <c r="BM367" s="218" t="s">
        <v>519</v>
      </c>
    </row>
    <row r="368" s="2" customFormat="1">
      <c r="A368" s="41"/>
      <c r="B368" s="42"/>
      <c r="C368" s="43"/>
      <c r="D368" s="220" t="s">
        <v>129</v>
      </c>
      <c r="E368" s="43"/>
      <c r="F368" s="221" t="s">
        <v>520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129</v>
      </c>
      <c r="AU368" s="20" t="s">
        <v>82</v>
      </c>
    </row>
    <row r="369" s="2" customFormat="1" ht="24.15" customHeight="1">
      <c r="A369" s="41"/>
      <c r="B369" s="42"/>
      <c r="C369" s="207" t="s">
        <v>521</v>
      </c>
      <c r="D369" s="207" t="s">
        <v>122</v>
      </c>
      <c r="E369" s="208" t="s">
        <v>522</v>
      </c>
      <c r="F369" s="209" t="s">
        <v>523</v>
      </c>
      <c r="G369" s="210" t="s">
        <v>351</v>
      </c>
      <c r="H369" s="211">
        <v>6</v>
      </c>
      <c r="I369" s="212"/>
      <c r="J369" s="213">
        <f>ROUND(I369*H369,2)</f>
        <v>0</v>
      </c>
      <c r="K369" s="209" t="s">
        <v>126</v>
      </c>
      <c r="L369" s="47"/>
      <c r="M369" s="214" t="s">
        <v>19</v>
      </c>
      <c r="N369" s="215" t="s">
        <v>43</v>
      </c>
      <c r="O369" s="87"/>
      <c r="P369" s="216">
        <f>O369*H369</f>
        <v>0</v>
      </c>
      <c r="Q369" s="216">
        <v>0.010189999999999999</v>
      </c>
      <c r="R369" s="216">
        <f>Q369*H369</f>
        <v>0.06114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127</v>
      </c>
      <c r="AT369" s="218" t="s">
        <v>122</v>
      </c>
      <c r="AU369" s="218" t="s">
        <v>82</v>
      </c>
      <c r="AY369" s="20" t="s">
        <v>120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80</v>
      </c>
      <c r="BK369" s="219">
        <f>ROUND(I369*H369,2)</f>
        <v>0</v>
      </c>
      <c r="BL369" s="20" t="s">
        <v>127</v>
      </c>
      <c r="BM369" s="218" t="s">
        <v>524</v>
      </c>
    </row>
    <row r="370" s="2" customFormat="1">
      <c r="A370" s="41"/>
      <c r="B370" s="42"/>
      <c r="C370" s="43"/>
      <c r="D370" s="220" t="s">
        <v>129</v>
      </c>
      <c r="E370" s="43"/>
      <c r="F370" s="221" t="s">
        <v>525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129</v>
      </c>
      <c r="AU370" s="20" t="s">
        <v>82</v>
      </c>
    </row>
    <row r="371" s="13" customFormat="1">
      <c r="A371" s="13"/>
      <c r="B371" s="225"/>
      <c r="C371" s="226"/>
      <c r="D371" s="227" t="s">
        <v>131</v>
      </c>
      <c r="E371" s="228" t="s">
        <v>19</v>
      </c>
      <c r="F371" s="229" t="s">
        <v>155</v>
      </c>
      <c r="G371" s="226"/>
      <c r="H371" s="230">
        <v>6</v>
      </c>
      <c r="I371" s="231"/>
      <c r="J371" s="226"/>
      <c r="K371" s="226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131</v>
      </c>
      <c r="AU371" s="236" t="s">
        <v>82</v>
      </c>
      <c r="AV371" s="13" t="s">
        <v>82</v>
      </c>
      <c r="AW371" s="13" t="s">
        <v>33</v>
      </c>
      <c r="AX371" s="13" t="s">
        <v>80</v>
      </c>
      <c r="AY371" s="236" t="s">
        <v>120</v>
      </c>
    </row>
    <row r="372" s="14" customFormat="1">
      <c r="A372" s="14"/>
      <c r="B372" s="237"/>
      <c r="C372" s="238"/>
      <c r="D372" s="227" t="s">
        <v>131</v>
      </c>
      <c r="E372" s="239" t="s">
        <v>19</v>
      </c>
      <c r="F372" s="240" t="s">
        <v>133</v>
      </c>
      <c r="G372" s="238"/>
      <c r="H372" s="239" t="s">
        <v>19</v>
      </c>
      <c r="I372" s="241"/>
      <c r="J372" s="238"/>
      <c r="K372" s="238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131</v>
      </c>
      <c r="AU372" s="246" t="s">
        <v>82</v>
      </c>
      <c r="AV372" s="14" t="s">
        <v>80</v>
      </c>
      <c r="AW372" s="14" t="s">
        <v>33</v>
      </c>
      <c r="AX372" s="14" t="s">
        <v>72</v>
      </c>
      <c r="AY372" s="246" t="s">
        <v>120</v>
      </c>
    </row>
    <row r="373" s="2" customFormat="1" ht="24.15" customHeight="1">
      <c r="A373" s="41"/>
      <c r="B373" s="42"/>
      <c r="C373" s="269" t="s">
        <v>526</v>
      </c>
      <c r="D373" s="269" t="s">
        <v>252</v>
      </c>
      <c r="E373" s="270" t="s">
        <v>527</v>
      </c>
      <c r="F373" s="271" t="s">
        <v>528</v>
      </c>
      <c r="G373" s="272" t="s">
        <v>351</v>
      </c>
      <c r="H373" s="273">
        <v>2</v>
      </c>
      <c r="I373" s="274"/>
      <c r="J373" s="275">
        <f>ROUND(I373*H373,2)</f>
        <v>0</v>
      </c>
      <c r="K373" s="271" t="s">
        <v>19</v>
      </c>
      <c r="L373" s="276"/>
      <c r="M373" s="277" t="s">
        <v>19</v>
      </c>
      <c r="N373" s="278" t="s">
        <v>43</v>
      </c>
      <c r="O373" s="87"/>
      <c r="P373" s="216">
        <f>O373*H373</f>
        <v>0</v>
      </c>
      <c r="Q373" s="216">
        <v>1.8400000000000001</v>
      </c>
      <c r="R373" s="216">
        <f>Q373*H373</f>
        <v>3.6800000000000002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166</v>
      </c>
      <c r="AT373" s="218" t="s">
        <v>252</v>
      </c>
      <c r="AU373" s="218" t="s">
        <v>82</v>
      </c>
      <c r="AY373" s="20" t="s">
        <v>120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80</v>
      </c>
      <c r="BK373" s="219">
        <f>ROUND(I373*H373,2)</f>
        <v>0</v>
      </c>
      <c r="BL373" s="20" t="s">
        <v>127</v>
      </c>
      <c r="BM373" s="218" t="s">
        <v>529</v>
      </c>
    </row>
    <row r="374" s="2" customFormat="1" ht="24.15" customHeight="1">
      <c r="A374" s="41"/>
      <c r="B374" s="42"/>
      <c r="C374" s="269" t="s">
        <v>530</v>
      </c>
      <c r="D374" s="269" t="s">
        <v>252</v>
      </c>
      <c r="E374" s="270" t="s">
        <v>531</v>
      </c>
      <c r="F374" s="271" t="s">
        <v>532</v>
      </c>
      <c r="G374" s="272" t="s">
        <v>351</v>
      </c>
      <c r="H374" s="273">
        <v>4</v>
      </c>
      <c r="I374" s="274"/>
      <c r="J374" s="275">
        <f>ROUND(I374*H374,2)</f>
        <v>0</v>
      </c>
      <c r="K374" s="271" t="s">
        <v>19</v>
      </c>
      <c r="L374" s="276"/>
      <c r="M374" s="277" t="s">
        <v>19</v>
      </c>
      <c r="N374" s="278" t="s">
        <v>43</v>
      </c>
      <c r="O374" s="87"/>
      <c r="P374" s="216">
        <f>O374*H374</f>
        <v>0</v>
      </c>
      <c r="Q374" s="216">
        <v>3.3999999999999999</v>
      </c>
      <c r="R374" s="216">
        <f>Q374*H374</f>
        <v>13.6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166</v>
      </c>
      <c r="AT374" s="218" t="s">
        <v>252</v>
      </c>
      <c r="AU374" s="218" t="s">
        <v>82</v>
      </c>
      <c r="AY374" s="20" t="s">
        <v>120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80</v>
      </c>
      <c r="BK374" s="219">
        <f>ROUND(I374*H374,2)</f>
        <v>0</v>
      </c>
      <c r="BL374" s="20" t="s">
        <v>127</v>
      </c>
      <c r="BM374" s="218" t="s">
        <v>533</v>
      </c>
    </row>
    <row r="375" s="2" customFormat="1" ht="24.15" customHeight="1">
      <c r="A375" s="41"/>
      <c r="B375" s="42"/>
      <c r="C375" s="207" t="s">
        <v>534</v>
      </c>
      <c r="D375" s="207" t="s">
        <v>122</v>
      </c>
      <c r="E375" s="208" t="s">
        <v>535</v>
      </c>
      <c r="F375" s="209" t="s">
        <v>536</v>
      </c>
      <c r="G375" s="210" t="s">
        <v>351</v>
      </c>
      <c r="H375" s="211">
        <v>2</v>
      </c>
      <c r="I375" s="212"/>
      <c r="J375" s="213">
        <f>ROUND(I375*H375,2)</f>
        <v>0</v>
      </c>
      <c r="K375" s="209" t="s">
        <v>126</v>
      </c>
      <c r="L375" s="47"/>
      <c r="M375" s="214" t="s">
        <v>19</v>
      </c>
      <c r="N375" s="215" t="s">
        <v>43</v>
      </c>
      <c r="O375" s="87"/>
      <c r="P375" s="216">
        <f>O375*H375</f>
        <v>0</v>
      </c>
      <c r="Q375" s="216">
        <v>0.01248</v>
      </c>
      <c r="R375" s="216">
        <f>Q375*H375</f>
        <v>0.02496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127</v>
      </c>
      <c r="AT375" s="218" t="s">
        <v>122</v>
      </c>
      <c r="AU375" s="218" t="s">
        <v>82</v>
      </c>
      <c r="AY375" s="20" t="s">
        <v>120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80</v>
      </c>
      <c r="BK375" s="219">
        <f>ROUND(I375*H375,2)</f>
        <v>0</v>
      </c>
      <c r="BL375" s="20" t="s">
        <v>127</v>
      </c>
      <c r="BM375" s="218" t="s">
        <v>537</v>
      </c>
    </row>
    <row r="376" s="2" customFormat="1">
      <c r="A376" s="41"/>
      <c r="B376" s="42"/>
      <c r="C376" s="43"/>
      <c r="D376" s="220" t="s">
        <v>129</v>
      </c>
      <c r="E376" s="43"/>
      <c r="F376" s="221" t="s">
        <v>538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129</v>
      </c>
      <c r="AU376" s="20" t="s">
        <v>82</v>
      </c>
    </row>
    <row r="377" s="13" customFormat="1">
      <c r="A377" s="13"/>
      <c r="B377" s="225"/>
      <c r="C377" s="226"/>
      <c r="D377" s="227" t="s">
        <v>131</v>
      </c>
      <c r="E377" s="228" t="s">
        <v>19</v>
      </c>
      <c r="F377" s="229" t="s">
        <v>82</v>
      </c>
      <c r="G377" s="226"/>
      <c r="H377" s="230">
        <v>2</v>
      </c>
      <c r="I377" s="231"/>
      <c r="J377" s="226"/>
      <c r="K377" s="226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131</v>
      </c>
      <c r="AU377" s="236" t="s">
        <v>82</v>
      </c>
      <c r="AV377" s="13" t="s">
        <v>82</v>
      </c>
      <c r="AW377" s="13" t="s">
        <v>33</v>
      </c>
      <c r="AX377" s="13" t="s">
        <v>80</v>
      </c>
      <c r="AY377" s="236" t="s">
        <v>120</v>
      </c>
    </row>
    <row r="378" s="14" customFormat="1">
      <c r="A378" s="14"/>
      <c r="B378" s="237"/>
      <c r="C378" s="238"/>
      <c r="D378" s="227" t="s">
        <v>131</v>
      </c>
      <c r="E378" s="239" t="s">
        <v>19</v>
      </c>
      <c r="F378" s="240" t="s">
        <v>133</v>
      </c>
      <c r="G378" s="238"/>
      <c r="H378" s="239" t="s">
        <v>19</v>
      </c>
      <c r="I378" s="241"/>
      <c r="J378" s="238"/>
      <c r="K378" s="238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131</v>
      </c>
      <c r="AU378" s="246" t="s">
        <v>82</v>
      </c>
      <c r="AV378" s="14" t="s">
        <v>80</v>
      </c>
      <c r="AW378" s="14" t="s">
        <v>33</v>
      </c>
      <c r="AX378" s="14" t="s">
        <v>72</v>
      </c>
      <c r="AY378" s="246" t="s">
        <v>120</v>
      </c>
    </row>
    <row r="379" s="2" customFormat="1" ht="24.15" customHeight="1">
      <c r="A379" s="41"/>
      <c r="B379" s="42"/>
      <c r="C379" s="269" t="s">
        <v>539</v>
      </c>
      <c r="D379" s="269" t="s">
        <v>252</v>
      </c>
      <c r="E379" s="270" t="s">
        <v>540</v>
      </c>
      <c r="F379" s="271" t="s">
        <v>541</v>
      </c>
      <c r="G379" s="272" t="s">
        <v>351</v>
      </c>
      <c r="H379" s="273">
        <v>2</v>
      </c>
      <c r="I379" s="274"/>
      <c r="J379" s="275">
        <f>ROUND(I379*H379,2)</f>
        <v>0</v>
      </c>
      <c r="K379" s="271" t="s">
        <v>19</v>
      </c>
      <c r="L379" s="276"/>
      <c r="M379" s="277" t="s">
        <v>19</v>
      </c>
      <c r="N379" s="278" t="s">
        <v>43</v>
      </c>
      <c r="O379" s="87"/>
      <c r="P379" s="216">
        <f>O379*H379</f>
        <v>0</v>
      </c>
      <c r="Q379" s="216">
        <v>0.096000000000000002</v>
      </c>
      <c r="R379" s="216">
        <f>Q379*H379</f>
        <v>0.192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166</v>
      </c>
      <c r="AT379" s="218" t="s">
        <v>252</v>
      </c>
      <c r="AU379" s="218" t="s">
        <v>82</v>
      </c>
      <c r="AY379" s="20" t="s">
        <v>120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80</v>
      </c>
      <c r="BK379" s="219">
        <f>ROUND(I379*H379,2)</f>
        <v>0</v>
      </c>
      <c r="BL379" s="20" t="s">
        <v>127</v>
      </c>
      <c r="BM379" s="218" t="s">
        <v>542</v>
      </c>
    </row>
    <row r="380" s="2" customFormat="1" ht="37.8" customHeight="1">
      <c r="A380" s="41"/>
      <c r="B380" s="42"/>
      <c r="C380" s="207" t="s">
        <v>543</v>
      </c>
      <c r="D380" s="207" t="s">
        <v>122</v>
      </c>
      <c r="E380" s="208" t="s">
        <v>544</v>
      </c>
      <c r="F380" s="209" t="s">
        <v>545</v>
      </c>
      <c r="G380" s="210" t="s">
        <v>351</v>
      </c>
      <c r="H380" s="211">
        <v>7</v>
      </c>
      <c r="I380" s="212"/>
      <c r="J380" s="213">
        <f>ROUND(I380*H380,2)</f>
        <v>0</v>
      </c>
      <c r="K380" s="209" t="s">
        <v>126</v>
      </c>
      <c r="L380" s="47"/>
      <c r="M380" s="214" t="s">
        <v>19</v>
      </c>
      <c r="N380" s="215" t="s">
        <v>43</v>
      </c>
      <c r="O380" s="87"/>
      <c r="P380" s="216">
        <f>O380*H380</f>
        <v>0</v>
      </c>
      <c r="Q380" s="216">
        <v>0.65847999999999995</v>
      </c>
      <c r="R380" s="216">
        <f>Q380*H380</f>
        <v>4.6093599999999997</v>
      </c>
      <c r="S380" s="216">
        <v>0.66000000000000003</v>
      </c>
      <c r="T380" s="217">
        <f>S380*H380</f>
        <v>4.6200000000000001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127</v>
      </c>
      <c r="AT380" s="218" t="s">
        <v>122</v>
      </c>
      <c r="AU380" s="218" t="s">
        <v>82</v>
      </c>
      <c r="AY380" s="20" t="s">
        <v>120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80</v>
      </c>
      <c r="BK380" s="219">
        <f>ROUND(I380*H380,2)</f>
        <v>0</v>
      </c>
      <c r="BL380" s="20" t="s">
        <v>127</v>
      </c>
      <c r="BM380" s="218" t="s">
        <v>546</v>
      </c>
    </row>
    <row r="381" s="2" customFormat="1">
      <c r="A381" s="41"/>
      <c r="B381" s="42"/>
      <c r="C381" s="43"/>
      <c r="D381" s="220" t="s">
        <v>129</v>
      </c>
      <c r="E381" s="43"/>
      <c r="F381" s="221" t="s">
        <v>547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129</v>
      </c>
      <c r="AU381" s="20" t="s">
        <v>82</v>
      </c>
    </row>
    <row r="382" s="13" customFormat="1">
      <c r="A382" s="13"/>
      <c r="B382" s="225"/>
      <c r="C382" s="226"/>
      <c r="D382" s="227" t="s">
        <v>131</v>
      </c>
      <c r="E382" s="228" t="s">
        <v>19</v>
      </c>
      <c r="F382" s="229" t="s">
        <v>160</v>
      </c>
      <c r="G382" s="226"/>
      <c r="H382" s="230">
        <v>7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131</v>
      </c>
      <c r="AU382" s="236" t="s">
        <v>82</v>
      </c>
      <c r="AV382" s="13" t="s">
        <v>82</v>
      </c>
      <c r="AW382" s="13" t="s">
        <v>33</v>
      </c>
      <c r="AX382" s="13" t="s">
        <v>80</v>
      </c>
      <c r="AY382" s="236" t="s">
        <v>120</v>
      </c>
    </row>
    <row r="383" s="14" customFormat="1">
      <c r="A383" s="14"/>
      <c r="B383" s="237"/>
      <c r="C383" s="238"/>
      <c r="D383" s="227" t="s">
        <v>131</v>
      </c>
      <c r="E383" s="239" t="s">
        <v>19</v>
      </c>
      <c r="F383" s="240" t="s">
        <v>133</v>
      </c>
      <c r="G383" s="238"/>
      <c r="H383" s="239" t="s">
        <v>19</v>
      </c>
      <c r="I383" s="241"/>
      <c r="J383" s="238"/>
      <c r="K383" s="238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131</v>
      </c>
      <c r="AU383" s="246" t="s">
        <v>82</v>
      </c>
      <c r="AV383" s="14" t="s">
        <v>80</v>
      </c>
      <c r="AW383" s="14" t="s">
        <v>33</v>
      </c>
      <c r="AX383" s="14" t="s">
        <v>72</v>
      </c>
      <c r="AY383" s="246" t="s">
        <v>120</v>
      </c>
    </row>
    <row r="384" s="2" customFormat="1" ht="24.15" customHeight="1">
      <c r="A384" s="41"/>
      <c r="B384" s="42"/>
      <c r="C384" s="207" t="s">
        <v>548</v>
      </c>
      <c r="D384" s="207" t="s">
        <v>122</v>
      </c>
      <c r="E384" s="208" t="s">
        <v>549</v>
      </c>
      <c r="F384" s="209" t="s">
        <v>550</v>
      </c>
      <c r="G384" s="210" t="s">
        <v>351</v>
      </c>
      <c r="H384" s="211">
        <v>2</v>
      </c>
      <c r="I384" s="212"/>
      <c r="J384" s="213">
        <f>ROUND(I384*H384,2)</f>
        <v>0</v>
      </c>
      <c r="K384" s="209" t="s">
        <v>126</v>
      </c>
      <c r="L384" s="47"/>
      <c r="M384" s="214" t="s">
        <v>19</v>
      </c>
      <c r="N384" s="215" t="s">
        <v>43</v>
      </c>
      <c r="O384" s="87"/>
      <c r="P384" s="216">
        <f>O384*H384</f>
        <v>0</v>
      </c>
      <c r="Q384" s="216">
        <v>0.21734000000000001</v>
      </c>
      <c r="R384" s="216">
        <f>Q384*H384</f>
        <v>0.43468000000000001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127</v>
      </c>
      <c r="AT384" s="218" t="s">
        <v>122</v>
      </c>
      <c r="AU384" s="218" t="s">
        <v>82</v>
      </c>
      <c r="AY384" s="20" t="s">
        <v>120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80</v>
      </c>
      <c r="BK384" s="219">
        <f>ROUND(I384*H384,2)</f>
        <v>0</v>
      </c>
      <c r="BL384" s="20" t="s">
        <v>127</v>
      </c>
      <c r="BM384" s="218" t="s">
        <v>551</v>
      </c>
    </row>
    <row r="385" s="2" customFormat="1">
      <c r="A385" s="41"/>
      <c r="B385" s="42"/>
      <c r="C385" s="43"/>
      <c r="D385" s="220" t="s">
        <v>129</v>
      </c>
      <c r="E385" s="43"/>
      <c r="F385" s="221" t="s">
        <v>552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129</v>
      </c>
      <c r="AU385" s="20" t="s">
        <v>82</v>
      </c>
    </row>
    <row r="386" s="13" customFormat="1">
      <c r="A386" s="13"/>
      <c r="B386" s="225"/>
      <c r="C386" s="226"/>
      <c r="D386" s="227" t="s">
        <v>131</v>
      </c>
      <c r="E386" s="228" t="s">
        <v>19</v>
      </c>
      <c r="F386" s="229" t="s">
        <v>553</v>
      </c>
      <c r="G386" s="226"/>
      <c r="H386" s="230">
        <v>2</v>
      </c>
      <c r="I386" s="231"/>
      <c r="J386" s="226"/>
      <c r="K386" s="226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131</v>
      </c>
      <c r="AU386" s="236" t="s">
        <v>82</v>
      </c>
      <c r="AV386" s="13" t="s">
        <v>82</v>
      </c>
      <c r="AW386" s="13" t="s">
        <v>33</v>
      </c>
      <c r="AX386" s="13" t="s">
        <v>80</v>
      </c>
      <c r="AY386" s="236" t="s">
        <v>120</v>
      </c>
    </row>
    <row r="387" s="14" customFormat="1">
      <c r="A387" s="14"/>
      <c r="B387" s="237"/>
      <c r="C387" s="238"/>
      <c r="D387" s="227" t="s">
        <v>131</v>
      </c>
      <c r="E387" s="239" t="s">
        <v>19</v>
      </c>
      <c r="F387" s="240" t="s">
        <v>133</v>
      </c>
      <c r="G387" s="238"/>
      <c r="H387" s="239" t="s">
        <v>19</v>
      </c>
      <c r="I387" s="241"/>
      <c r="J387" s="238"/>
      <c r="K387" s="238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131</v>
      </c>
      <c r="AU387" s="246" t="s">
        <v>82</v>
      </c>
      <c r="AV387" s="14" t="s">
        <v>80</v>
      </c>
      <c r="AW387" s="14" t="s">
        <v>33</v>
      </c>
      <c r="AX387" s="14" t="s">
        <v>72</v>
      </c>
      <c r="AY387" s="246" t="s">
        <v>120</v>
      </c>
    </row>
    <row r="388" s="2" customFormat="1" ht="16.5" customHeight="1">
      <c r="A388" s="41"/>
      <c r="B388" s="42"/>
      <c r="C388" s="269" t="s">
        <v>554</v>
      </c>
      <c r="D388" s="269" t="s">
        <v>252</v>
      </c>
      <c r="E388" s="270" t="s">
        <v>555</v>
      </c>
      <c r="F388" s="271" t="s">
        <v>556</v>
      </c>
      <c r="G388" s="272" t="s">
        <v>351</v>
      </c>
      <c r="H388" s="273">
        <v>2</v>
      </c>
      <c r="I388" s="274"/>
      <c r="J388" s="275">
        <f>ROUND(I388*H388,2)</f>
        <v>0</v>
      </c>
      <c r="K388" s="271" t="s">
        <v>126</v>
      </c>
      <c r="L388" s="276"/>
      <c r="M388" s="277" t="s">
        <v>19</v>
      </c>
      <c r="N388" s="278" t="s">
        <v>43</v>
      </c>
      <c r="O388" s="87"/>
      <c r="P388" s="216">
        <f>O388*H388</f>
        <v>0</v>
      </c>
      <c r="Q388" s="216">
        <v>0.059999999999999998</v>
      </c>
      <c r="R388" s="216">
        <f>Q388*H388</f>
        <v>0.12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166</v>
      </c>
      <c r="AT388" s="218" t="s">
        <v>252</v>
      </c>
      <c r="AU388" s="218" t="s">
        <v>82</v>
      </c>
      <c r="AY388" s="20" t="s">
        <v>120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80</v>
      </c>
      <c r="BK388" s="219">
        <f>ROUND(I388*H388,2)</f>
        <v>0</v>
      </c>
      <c r="BL388" s="20" t="s">
        <v>127</v>
      </c>
      <c r="BM388" s="218" t="s">
        <v>557</v>
      </c>
    </row>
    <row r="389" s="12" customFormat="1" ht="22.8" customHeight="1">
      <c r="A389" s="12"/>
      <c r="B389" s="191"/>
      <c r="C389" s="192"/>
      <c r="D389" s="193" t="s">
        <v>71</v>
      </c>
      <c r="E389" s="205" t="s">
        <v>172</v>
      </c>
      <c r="F389" s="205" t="s">
        <v>558</v>
      </c>
      <c r="G389" s="192"/>
      <c r="H389" s="192"/>
      <c r="I389" s="195"/>
      <c r="J389" s="206">
        <f>BK389</f>
        <v>0</v>
      </c>
      <c r="K389" s="192"/>
      <c r="L389" s="197"/>
      <c r="M389" s="198"/>
      <c r="N389" s="199"/>
      <c r="O389" s="199"/>
      <c r="P389" s="200">
        <f>SUM(P390:P454)</f>
        <v>0</v>
      </c>
      <c r="Q389" s="199"/>
      <c r="R389" s="200">
        <f>SUM(R390:R454)</f>
        <v>57.527145099999998</v>
      </c>
      <c r="S389" s="199"/>
      <c r="T389" s="201">
        <f>SUM(T390:T454)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2" t="s">
        <v>80</v>
      </c>
      <c r="AT389" s="203" t="s">
        <v>71</v>
      </c>
      <c r="AU389" s="203" t="s">
        <v>80</v>
      </c>
      <c r="AY389" s="202" t="s">
        <v>120</v>
      </c>
      <c r="BK389" s="204">
        <f>SUM(BK390:BK454)</f>
        <v>0</v>
      </c>
    </row>
    <row r="390" s="2" customFormat="1" ht="33" customHeight="1">
      <c r="A390" s="41"/>
      <c r="B390" s="42"/>
      <c r="C390" s="207" t="s">
        <v>559</v>
      </c>
      <c r="D390" s="207" t="s">
        <v>122</v>
      </c>
      <c r="E390" s="208" t="s">
        <v>560</v>
      </c>
      <c r="F390" s="209" t="s">
        <v>561</v>
      </c>
      <c r="G390" s="210" t="s">
        <v>351</v>
      </c>
      <c r="H390" s="211">
        <v>2</v>
      </c>
      <c r="I390" s="212"/>
      <c r="J390" s="213">
        <f>ROUND(I390*H390,2)</f>
        <v>0</v>
      </c>
      <c r="K390" s="209" t="s">
        <v>126</v>
      </c>
      <c r="L390" s="47"/>
      <c r="M390" s="214" t="s">
        <v>19</v>
      </c>
      <c r="N390" s="215" t="s">
        <v>43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127</v>
      </c>
      <c r="AT390" s="218" t="s">
        <v>122</v>
      </c>
      <c r="AU390" s="218" t="s">
        <v>82</v>
      </c>
      <c r="AY390" s="20" t="s">
        <v>120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80</v>
      </c>
      <c r="BK390" s="219">
        <f>ROUND(I390*H390,2)</f>
        <v>0</v>
      </c>
      <c r="BL390" s="20" t="s">
        <v>127</v>
      </c>
      <c r="BM390" s="218" t="s">
        <v>562</v>
      </c>
    </row>
    <row r="391" s="2" customFormat="1">
      <c r="A391" s="41"/>
      <c r="B391" s="42"/>
      <c r="C391" s="43"/>
      <c r="D391" s="220" t="s">
        <v>129</v>
      </c>
      <c r="E391" s="43"/>
      <c r="F391" s="221" t="s">
        <v>563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129</v>
      </c>
      <c r="AU391" s="20" t="s">
        <v>82</v>
      </c>
    </row>
    <row r="392" s="13" customFormat="1">
      <c r="A392" s="13"/>
      <c r="B392" s="225"/>
      <c r="C392" s="226"/>
      <c r="D392" s="227" t="s">
        <v>131</v>
      </c>
      <c r="E392" s="228" t="s">
        <v>19</v>
      </c>
      <c r="F392" s="229" t="s">
        <v>82</v>
      </c>
      <c r="G392" s="226"/>
      <c r="H392" s="230">
        <v>2</v>
      </c>
      <c r="I392" s="231"/>
      <c r="J392" s="226"/>
      <c r="K392" s="226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131</v>
      </c>
      <c r="AU392" s="236" t="s">
        <v>82</v>
      </c>
      <c r="AV392" s="13" t="s">
        <v>82</v>
      </c>
      <c r="AW392" s="13" t="s">
        <v>33</v>
      </c>
      <c r="AX392" s="13" t="s">
        <v>80</v>
      </c>
      <c r="AY392" s="236" t="s">
        <v>120</v>
      </c>
    </row>
    <row r="393" s="14" customFormat="1">
      <c r="A393" s="14"/>
      <c r="B393" s="237"/>
      <c r="C393" s="238"/>
      <c r="D393" s="227" t="s">
        <v>131</v>
      </c>
      <c r="E393" s="239" t="s">
        <v>19</v>
      </c>
      <c r="F393" s="240" t="s">
        <v>133</v>
      </c>
      <c r="G393" s="238"/>
      <c r="H393" s="239" t="s">
        <v>19</v>
      </c>
      <c r="I393" s="241"/>
      <c r="J393" s="238"/>
      <c r="K393" s="238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131</v>
      </c>
      <c r="AU393" s="246" t="s">
        <v>82</v>
      </c>
      <c r="AV393" s="14" t="s">
        <v>80</v>
      </c>
      <c r="AW393" s="14" t="s">
        <v>33</v>
      </c>
      <c r="AX393" s="14" t="s">
        <v>72</v>
      </c>
      <c r="AY393" s="246" t="s">
        <v>120</v>
      </c>
    </row>
    <row r="394" s="2" customFormat="1" ht="16.5" customHeight="1">
      <c r="A394" s="41"/>
      <c r="B394" s="42"/>
      <c r="C394" s="269" t="s">
        <v>564</v>
      </c>
      <c r="D394" s="269" t="s">
        <v>252</v>
      </c>
      <c r="E394" s="270" t="s">
        <v>565</v>
      </c>
      <c r="F394" s="271" t="s">
        <v>566</v>
      </c>
      <c r="G394" s="272" t="s">
        <v>351</v>
      </c>
      <c r="H394" s="273">
        <v>2</v>
      </c>
      <c r="I394" s="274"/>
      <c r="J394" s="275">
        <f>ROUND(I394*H394,2)</f>
        <v>0</v>
      </c>
      <c r="K394" s="271" t="s">
        <v>19</v>
      </c>
      <c r="L394" s="276"/>
      <c r="M394" s="277" t="s">
        <v>19</v>
      </c>
      <c r="N394" s="278" t="s">
        <v>43</v>
      </c>
      <c r="O394" s="87"/>
      <c r="P394" s="216">
        <f>O394*H394</f>
        <v>0</v>
      </c>
      <c r="Q394" s="216">
        <v>0.0020999999999999999</v>
      </c>
      <c r="R394" s="216">
        <f>Q394*H394</f>
        <v>0.0041999999999999997</v>
      </c>
      <c r="S394" s="216">
        <v>0</v>
      </c>
      <c r="T394" s="21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8" t="s">
        <v>166</v>
      </c>
      <c r="AT394" s="218" t="s">
        <v>252</v>
      </c>
      <c r="AU394" s="218" t="s">
        <v>82</v>
      </c>
      <c r="AY394" s="20" t="s">
        <v>120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20" t="s">
        <v>80</v>
      </c>
      <c r="BK394" s="219">
        <f>ROUND(I394*H394,2)</f>
        <v>0</v>
      </c>
      <c r="BL394" s="20" t="s">
        <v>127</v>
      </c>
      <c r="BM394" s="218" t="s">
        <v>567</v>
      </c>
    </row>
    <row r="395" s="2" customFormat="1" ht="24.15" customHeight="1">
      <c r="A395" s="41"/>
      <c r="B395" s="42"/>
      <c r="C395" s="207" t="s">
        <v>568</v>
      </c>
      <c r="D395" s="207" t="s">
        <v>122</v>
      </c>
      <c r="E395" s="208" t="s">
        <v>569</v>
      </c>
      <c r="F395" s="209" t="s">
        <v>570</v>
      </c>
      <c r="G395" s="210" t="s">
        <v>351</v>
      </c>
      <c r="H395" s="211">
        <v>5</v>
      </c>
      <c r="I395" s="212"/>
      <c r="J395" s="213">
        <f>ROUND(I395*H395,2)</f>
        <v>0</v>
      </c>
      <c r="K395" s="209" t="s">
        <v>19</v>
      </c>
      <c r="L395" s="47"/>
      <c r="M395" s="214" t="s">
        <v>19</v>
      </c>
      <c r="N395" s="215" t="s">
        <v>43</v>
      </c>
      <c r="O395" s="87"/>
      <c r="P395" s="216">
        <f>O395*H395</f>
        <v>0</v>
      </c>
      <c r="Q395" s="216">
        <v>0.00069999999999999999</v>
      </c>
      <c r="R395" s="216">
        <f>Q395*H395</f>
        <v>0.0035000000000000001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127</v>
      </c>
      <c r="AT395" s="218" t="s">
        <v>122</v>
      </c>
      <c r="AU395" s="218" t="s">
        <v>82</v>
      </c>
      <c r="AY395" s="20" t="s">
        <v>120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80</v>
      </c>
      <c r="BK395" s="219">
        <f>ROUND(I395*H395,2)</f>
        <v>0</v>
      </c>
      <c r="BL395" s="20" t="s">
        <v>127</v>
      </c>
      <c r="BM395" s="218" t="s">
        <v>571</v>
      </c>
    </row>
    <row r="396" s="13" customFormat="1">
      <c r="A396" s="13"/>
      <c r="B396" s="225"/>
      <c r="C396" s="226"/>
      <c r="D396" s="227" t="s">
        <v>131</v>
      </c>
      <c r="E396" s="228" t="s">
        <v>19</v>
      </c>
      <c r="F396" s="229" t="s">
        <v>572</v>
      </c>
      <c r="G396" s="226"/>
      <c r="H396" s="230">
        <v>5</v>
      </c>
      <c r="I396" s="231"/>
      <c r="J396" s="226"/>
      <c r="K396" s="226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131</v>
      </c>
      <c r="AU396" s="236" t="s">
        <v>82</v>
      </c>
      <c r="AV396" s="13" t="s">
        <v>82</v>
      </c>
      <c r="AW396" s="13" t="s">
        <v>33</v>
      </c>
      <c r="AX396" s="13" t="s">
        <v>80</v>
      </c>
      <c r="AY396" s="236" t="s">
        <v>120</v>
      </c>
    </row>
    <row r="397" s="14" customFormat="1">
      <c r="A397" s="14"/>
      <c r="B397" s="237"/>
      <c r="C397" s="238"/>
      <c r="D397" s="227" t="s">
        <v>131</v>
      </c>
      <c r="E397" s="239" t="s">
        <v>19</v>
      </c>
      <c r="F397" s="240" t="s">
        <v>133</v>
      </c>
      <c r="G397" s="238"/>
      <c r="H397" s="239" t="s">
        <v>19</v>
      </c>
      <c r="I397" s="241"/>
      <c r="J397" s="238"/>
      <c r="K397" s="238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131</v>
      </c>
      <c r="AU397" s="246" t="s">
        <v>82</v>
      </c>
      <c r="AV397" s="14" t="s">
        <v>80</v>
      </c>
      <c r="AW397" s="14" t="s">
        <v>33</v>
      </c>
      <c r="AX397" s="14" t="s">
        <v>72</v>
      </c>
      <c r="AY397" s="246" t="s">
        <v>120</v>
      </c>
    </row>
    <row r="398" s="2" customFormat="1" ht="24.15" customHeight="1">
      <c r="A398" s="41"/>
      <c r="B398" s="42"/>
      <c r="C398" s="269" t="s">
        <v>573</v>
      </c>
      <c r="D398" s="269" t="s">
        <v>252</v>
      </c>
      <c r="E398" s="270" t="s">
        <v>574</v>
      </c>
      <c r="F398" s="271" t="s">
        <v>575</v>
      </c>
      <c r="G398" s="272" t="s">
        <v>351</v>
      </c>
      <c r="H398" s="273">
        <v>2</v>
      </c>
      <c r="I398" s="274"/>
      <c r="J398" s="275">
        <f>ROUND(I398*H398,2)</f>
        <v>0</v>
      </c>
      <c r="K398" s="271" t="s">
        <v>126</v>
      </c>
      <c r="L398" s="276"/>
      <c r="M398" s="277" t="s">
        <v>19</v>
      </c>
      <c r="N398" s="278" t="s">
        <v>43</v>
      </c>
      <c r="O398" s="87"/>
      <c r="P398" s="216">
        <f>O398*H398</f>
        <v>0</v>
      </c>
      <c r="Q398" s="216">
        <v>0.0035000000000000001</v>
      </c>
      <c r="R398" s="216">
        <f>Q398*H398</f>
        <v>0.0070000000000000001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166</v>
      </c>
      <c r="AT398" s="218" t="s">
        <v>252</v>
      </c>
      <c r="AU398" s="218" t="s">
        <v>82</v>
      </c>
      <c r="AY398" s="20" t="s">
        <v>120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80</v>
      </c>
      <c r="BK398" s="219">
        <f>ROUND(I398*H398,2)</f>
        <v>0</v>
      </c>
      <c r="BL398" s="20" t="s">
        <v>127</v>
      </c>
      <c r="BM398" s="218" t="s">
        <v>576</v>
      </c>
    </row>
    <row r="399" s="13" customFormat="1">
      <c r="A399" s="13"/>
      <c r="B399" s="225"/>
      <c r="C399" s="226"/>
      <c r="D399" s="227" t="s">
        <v>131</v>
      </c>
      <c r="E399" s="228" t="s">
        <v>19</v>
      </c>
      <c r="F399" s="229" t="s">
        <v>82</v>
      </c>
      <c r="G399" s="226"/>
      <c r="H399" s="230">
        <v>2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131</v>
      </c>
      <c r="AU399" s="236" t="s">
        <v>82</v>
      </c>
      <c r="AV399" s="13" t="s">
        <v>82</v>
      </c>
      <c r="AW399" s="13" t="s">
        <v>33</v>
      </c>
      <c r="AX399" s="13" t="s">
        <v>80</v>
      </c>
      <c r="AY399" s="236" t="s">
        <v>120</v>
      </c>
    </row>
    <row r="400" s="2" customFormat="1" ht="16.5" customHeight="1">
      <c r="A400" s="41"/>
      <c r="B400" s="42"/>
      <c r="C400" s="269" t="s">
        <v>577</v>
      </c>
      <c r="D400" s="269" t="s">
        <v>252</v>
      </c>
      <c r="E400" s="270" t="s">
        <v>578</v>
      </c>
      <c r="F400" s="271" t="s">
        <v>579</v>
      </c>
      <c r="G400" s="272" t="s">
        <v>351</v>
      </c>
      <c r="H400" s="273">
        <v>3</v>
      </c>
      <c r="I400" s="274"/>
      <c r="J400" s="275">
        <f>ROUND(I400*H400,2)</f>
        <v>0</v>
      </c>
      <c r="K400" s="271" t="s">
        <v>126</v>
      </c>
      <c r="L400" s="276"/>
      <c r="M400" s="277" t="s">
        <v>19</v>
      </c>
      <c r="N400" s="278" t="s">
        <v>43</v>
      </c>
      <c r="O400" s="87"/>
      <c r="P400" s="216">
        <f>O400*H400</f>
        <v>0</v>
      </c>
      <c r="Q400" s="216">
        <v>0.0016999999999999999</v>
      </c>
      <c r="R400" s="216">
        <f>Q400*H400</f>
        <v>0.0050999999999999995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166</v>
      </c>
      <c r="AT400" s="218" t="s">
        <v>252</v>
      </c>
      <c r="AU400" s="218" t="s">
        <v>82</v>
      </c>
      <c r="AY400" s="20" t="s">
        <v>120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80</v>
      </c>
      <c r="BK400" s="219">
        <f>ROUND(I400*H400,2)</f>
        <v>0</v>
      </c>
      <c r="BL400" s="20" t="s">
        <v>127</v>
      </c>
      <c r="BM400" s="218" t="s">
        <v>580</v>
      </c>
    </row>
    <row r="401" s="2" customFormat="1" ht="24.15" customHeight="1">
      <c r="A401" s="41"/>
      <c r="B401" s="42"/>
      <c r="C401" s="207" t="s">
        <v>581</v>
      </c>
      <c r="D401" s="207" t="s">
        <v>122</v>
      </c>
      <c r="E401" s="208" t="s">
        <v>582</v>
      </c>
      <c r="F401" s="209" t="s">
        <v>583</v>
      </c>
      <c r="G401" s="210" t="s">
        <v>351</v>
      </c>
      <c r="H401" s="211">
        <v>2</v>
      </c>
      <c r="I401" s="212"/>
      <c r="J401" s="213">
        <f>ROUND(I401*H401,2)</f>
        <v>0</v>
      </c>
      <c r="K401" s="209" t="s">
        <v>19</v>
      </c>
      <c r="L401" s="47"/>
      <c r="M401" s="214" t="s">
        <v>19</v>
      </c>
      <c r="N401" s="215" t="s">
        <v>43</v>
      </c>
      <c r="O401" s="87"/>
      <c r="P401" s="216">
        <f>O401*H401</f>
        <v>0</v>
      </c>
      <c r="Q401" s="216">
        <v>0.10940999999999999</v>
      </c>
      <c r="R401" s="216">
        <f>Q401*H401</f>
        <v>0.21881999999999999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127</v>
      </c>
      <c r="AT401" s="218" t="s">
        <v>122</v>
      </c>
      <c r="AU401" s="218" t="s">
        <v>82</v>
      </c>
      <c r="AY401" s="20" t="s">
        <v>120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80</v>
      </c>
      <c r="BK401" s="219">
        <f>ROUND(I401*H401,2)</f>
        <v>0</v>
      </c>
      <c r="BL401" s="20" t="s">
        <v>127</v>
      </c>
      <c r="BM401" s="218" t="s">
        <v>584</v>
      </c>
    </row>
    <row r="402" s="13" customFormat="1">
      <c r="A402" s="13"/>
      <c r="B402" s="225"/>
      <c r="C402" s="226"/>
      <c r="D402" s="227" t="s">
        <v>131</v>
      </c>
      <c r="E402" s="228" t="s">
        <v>19</v>
      </c>
      <c r="F402" s="229" t="s">
        <v>82</v>
      </c>
      <c r="G402" s="226"/>
      <c r="H402" s="230">
        <v>2</v>
      </c>
      <c r="I402" s="231"/>
      <c r="J402" s="226"/>
      <c r="K402" s="226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131</v>
      </c>
      <c r="AU402" s="236" t="s">
        <v>82</v>
      </c>
      <c r="AV402" s="13" t="s">
        <v>82</v>
      </c>
      <c r="AW402" s="13" t="s">
        <v>33</v>
      </c>
      <c r="AX402" s="13" t="s">
        <v>80</v>
      </c>
      <c r="AY402" s="236" t="s">
        <v>120</v>
      </c>
    </row>
    <row r="403" s="14" customFormat="1">
      <c r="A403" s="14"/>
      <c r="B403" s="237"/>
      <c r="C403" s="238"/>
      <c r="D403" s="227" t="s">
        <v>131</v>
      </c>
      <c r="E403" s="239" t="s">
        <v>19</v>
      </c>
      <c r="F403" s="240" t="s">
        <v>133</v>
      </c>
      <c r="G403" s="238"/>
      <c r="H403" s="239" t="s">
        <v>19</v>
      </c>
      <c r="I403" s="241"/>
      <c r="J403" s="238"/>
      <c r="K403" s="238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131</v>
      </c>
      <c r="AU403" s="246" t="s">
        <v>82</v>
      </c>
      <c r="AV403" s="14" t="s">
        <v>80</v>
      </c>
      <c r="AW403" s="14" t="s">
        <v>33</v>
      </c>
      <c r="AX403" s="14" t="s">
        <v>72</v>
      </c>
      <c r="AY403" s="246" t="s">
        <v>120</v>
      </c>
    </row>
    <row r="404" s="2" customFormat="1" ht="21.75" customHeight="1">
      <c r="A404" s="41"/>
      <c r="B404" s="42"/>
      <c r="C404" s="269" t="s">
        <v>585</v>
      </c>
      <c r="D404" s="269" t="s">
        <v>252</v>
      </c>
      <c r="E404" s="270" t="s">
        <v>586</v>
      </c>
      <c r="F404" s="271" t="s">
        <v>587</v>
      </c>
      <c r="G404" s="272" t="s">
        <v>351</v>
      </c>
      <c r="H404" s="273">
        <v>2</v>
      </c>
      <c r="I404" s="274"/>
      <c r="J404" s="275">
        <f>ROUND(I404*H404,2)</f>
        <v>0</v>
      </c>
      <c r="K404" s="271" t="s">
        <v>19</v>
      </c>
      <c r="L404" s="276"/>
      <c r="M404" s="277" t="s">
        <v>19</v>
      </c>
      <c r="N404" s="278" t="s">
        <v>43</v>
      </c>
      <c r="O404" s="87"/>
      <c r="P404" s="216">
        <f>O404*H404</f>
        <v>0</v>
      </c>
      <c r="Q404" s="216">
        <v>0.0025000000000000001</v>
      </c>
      <c r="R404" s="216">
        <f>Q404*H404</f>
        <v>0.0050000000000000001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166</v>
      </c>
      <c r="AT404" s="218" t="s">
        <v>252</v>
      </c>
      <c r="AU404" s="218" t="s">
        <v>82</v>
      </c>
      <c r="AY404" s="20" t="s">
        <v>120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80</v>
      </c>
      <c r="BK404" s="219">
        <f>ROUND(I404*H404,2)</f>
        <v>0</v>
      </c>
      <c r="BL404" s="20" t="s">
        <v>127</v>
      </c>
      <c r="BM404" s="218" t="s">
        <v>588</v>
      </c>
    </row>
    <row r="405" s="2" customFormat="1" ht="37.8" customHeight="1">
      <c r="A405" s="41"/>
      <c r="B405" s="42"/>
      <c r="C405" s="207" t="s">
        <v>589</v>
      </c>
      <c r="D405" s="207" t="s">
        <v>122</v>
      </c>
      <c r="E405" s="208" t="s">
        <v>590</v>
      </c>
      <c r="F405" s="209" t="s">
        <v>591</v>
      </c>
      <c r="G405" s="210" t="s">
        <v>125</v>
      </c>
      <c r="H405" s="211">
        <v>20.75</v>
      </c>
      <c r="I405" s="212"/>
      <c r="J405" s="213">
        <f>ROUND(I405*H405,2)</f>
        <v>0</v>
      </c>
      <c r="K405" s="209" t="s">
        <v>126</v>
      </c>
      <c r="L405" s="47"/>
      <c r="M405" s="214" t="s">
        <v>19</v>
      </c>
      <c r="N405" s="215" t="s">
        <v>43</v>
      </c>
      <c r="O405" s="87"/>
      <c r="P405" s="216">
        <f>O405*H405</f>
        <v>0</v>
      </c>
      <c r="Q405" s="216">
        <v>0.0016000000000000001</v>
      </c>
      <c r="R405" s="216">
        <f>Q405*H405</f>
        <v>0.0332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127</v>
      </c>
      <c r="AT405" s="218" t="s">
        <v>122</v>
      </c>
      <c r="AU405" s="218" t="s">
        <v>82</v>
      </c>
      <c r="AY405" s="20" t="s">
        <v>120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80</v>
      </c>
      <c r="BK405" s="219">
        <f>ROUND(I405*H405,2)</f>
        <v>0</v>
      </c>
      <c r="BL405" s="20" t="s">
        <v>127</v>
      </c>
      <c r="BM405" s="218" t="s">
        <v>592</v>
      </c>
    </row>
    <row r="406" s="2" customFormat="1">
      <c r="A406" s="41"/>
      <c r="B406" s="42"/>
      <c r="C406" s="43"/>
      <c r="D406" s="220" t="s">
        <v>129</v>
      </c>
      <c r="E406" s="43"/>
      <c r="F406" s="221" t="s">
        <v>593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129</v>
      </c>
      <c r="AU406" s="20" t="s">
        <v>82</v>
      </c>
    </row>
    <row r="407" s="13" customFormat="1">
      <c r="A407" s="13"/>
      <c r="B407" s="225"/>
      <c r="C407" s="226"/>
      <c r="D407" s="227" t="s">
        <v>131</v>
      </c>
      <c r="E407" s="228" t="s">
        <v>19</v>
      </c>
      <c r="F407" s="229" t="s">
        <v>594</v>
      </c>
      <c r="G407" s="226"/>
      <c r="H407" s="230">
        <v>20.75</v>
      </c>
      <c r="I407" s="231"/>
      <c r="J407" s="226"/>
      <c r="K407" s="226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131</v>
      </c>
      <c r="AU407" s="236" t="s">
        <v>82</v>
      </c>
      <c r="AV407" s="13" t="s">
        <v>82</v>
      </c>
      <c r="AW407" s="13" t="s">
        <v>33</v>
      </c>
      <c r="AX407" s="13" t="s">
        <v>80</v>
      </c>
      <c r="AY407" s="236" t="s">
        <v>120</v>
      </c>
    </row>
    <row r="408" s="14" customFormat="1">
      <c r="A408" s="14"/>
      <c r="B408" s="237"/>
      <c r="C408" s="238"/>
      <c r="D408" s="227" t="s">
        <v>131</v>
      </c>
      <c r="E408" s="239" t="s">
        <v>19</v>
      </c>
      <c r="F408" s="240" t="s">
        <v>133</v>
      </c>
      <c r="G408" s="238"/>
      <c r="H408" s="239" t="s">
        <v>19</v>
      </c>
      <c r="I408" s="241"/>
      <c r="J408" s="238"/>
      <c r="K408" s="238"/>
      <c r="L408" s="242"/>
      <c r="M408" s="243"/>
      <c r="N408" s="244"/>
      <c r="O408" s="244"/>
      <c r="P408" s="244"/>
      <c r="Q408" s="244"/>
      <c r="R408" s="244"/>
      <c r="S408" s="244"/>
      <c r="T408" s="24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6" t="s">
        <v>131</v>
      </c>
      <c r="AU408" s="246" t="s">
        <v>82</v>
      </c>
      <c r="AV408" s="14" t="s">
        <v>80</v>
      </c>
      <c r="AW408" s="14" t="s">
        <v>33</v>
      </c>
      <c r="AX408" s="14" t="s">
        <v>72</v>
      </c>
      <c r="AY408" s="246" t="s">
        <v>120</v>
      </c>
    </row>
    <row r="409" s="2" customFormat="1" ht="66.75" customHeight="1">
      <c r="A409" s="41"/>
      <c r="B409" s="42"/>
      <c r="C409" s="207" t="s">
        <v>595</v>
      </c>
      <c r="D409" s="207" t="s">
        <v>122</v>
      </c>
      <c r="E409" s="208" t="s">
        <v>596</v>
      </c>
      <c r="F409" s="209" t="s">
        <v>597</v>
      </c>
      <c r="G409" s="210" t="s">
        <v>181</v>
      </c>
      <c r="H409" s="211">
        <v>53</v>
      </c>
      <c r="I409" s="212"/>
      <c r="J409" s="213">
        <f>ROUND(I409*H409,2)</f>
        <v>0</v>
      </c>
      <c r="K409" s="209" t="s">
        <v>126</v>
      </c>
      <c r="L409" s="47"/>
      <c r="M409" s="214" t="s">
        <v>19</v>
      </c>
      <c r="N409" s="215" t="s">
        <v>43</v>
      </c>
      <c r="O409" s="87"/>
      <c r="P409" s="216">
        <f>O409*H409</f>
        <v>0</v>
      </c>
      <c r="Q409" s="216">
        <v>0.080879999999999994</v>
      </c>
      <c r="R409" s="216">
        <f>Q409*H409</f>
        <v>4.2866399999999993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127</v>
      </c>
      <c r="AT409" s="218" t="s">
        <v>122</v>
      </c>
      <c r="AU409" s="218" t="s">
        <v>82</v>
      </c>
      <c r="AY409" s="20" t="s">
        <v>120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80</v>
      </c>
      <c r="BK409" s="219">
        <f>ROUND(I409*H409,2)</f>
        <v>0</v>
      </c>
      <c r="BL409" s="20" t="s">
        <v>127</v>
      </c>
      <c r="BM409" s="218" t="s">
        <v>598</v>
      </c>
    </row>
    <row r="410" s="2" customFormat="1">
      <c r="A410" s="41"/>
      <c r="B410" s="42"/>
      <c r="C410" s="43"/>
      <c r="D410" s="220" t="s">
        <v>129</v>
      </c>
      <c r="E410" s="43"/>
      <c r="F410" s="221" t="s">
        <v>599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129</v>
      </c>
      <c r="AU410" s="20" t="s">
        <v>82</v>
      </c>
    </row>
    <row r="411" s="13" customFormat="1">
      <c r="A411" s="13"/>
      <c r="B411" s="225"/>
      <c r="C411" s="226"/>
      <c r="D411" s="227" t="s">
        <v>131</v>
      </c>
      <c r="E411" s="228" t="s">
        <v>19</v>
      </c>
      <c r="F411" s="229" t="s">
        <v>420</v>
      </c>
      <c r="G411" s="226"/>
      <c r="H411" s="230">
        <v>53</v>
      </c>
      <c r="I411" s="231"/>
      <c r="J411" s="226"/>
      <c r="K411" s="226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131</v>
      </c>
      <c r="AU411" s="236" t="s">
        <v>82</v>
      </c>
      <c r="AV411" s="13" t="s">
        <v>82</v>
      </c>
      <c r="AW411" s="13" t="s">
        <v>33</v>
      </c>
      <c r="AX411" s="13" t="s">
        <v>80</v>
      </c>
      <c r="AY411" s="236" t="s">
        <v>120</v>
      </c>
    </row>
    <row r="412" s="14" customFormat="1">
      <c r="A412" s="14"/>
      <c r="B412" s="237"/>
      <c r="C412" s="238"/>
      <c r="D412" s="227" t="s">
        <v>131</v>
      </c>
      <c r="E412" s="239" t="s">
        <v>19</v>
      </c>
      <c r="F412" s="240" t="s">
        <v>133</v>
      </c>
      <c r="G412" s="238"/>
      <c r="H412" s="239" t="s">
        <v>19</v>
      </c>
      <c r="I412" s="241"/>
      <c r="J412" s="238"/>
      <c r="K412" s="238"/>
      <c r="L412" s="242"/>
      <c r="M412" s="243"/>
      <c r="N412" s="244"/>
      <c r="O412" s="244"/>
      <c r="P412" s="244"/>
      <c r="Q412" s="244"/>
      <c r="R412" s="244"/>
      <c r="S412" s="244"/>
      <c r="T412" s="24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6" t="s">
        <v>131</v>
      </c>
      <c r="AU412" s="246" t="s">
        <v>82</v>
      </c>
      <c r="AV412" s="14" t="s">
        <v>80</v>
      </c>
      <c r="AW412" s="14" t="s">
        <v>33</v>
      </c>
      <c r="AX412" s="14" t="s">
        <v>72</v>
      </c>
      <c r="AY412" s="246" t="s">
        <v>120</v>
      </c>
    </row>
    <row r="413" s="2" customFormat="1" ht="16.5" customHeight="1">
      <c r="A413" s="41"/>
      <c r="B413" s="42"/>
      <c r="C413" s="269" t="s">
        <v>600</v>
      </c>
      <c r="D413" s="269" t="s">
        <v>252</v>
      </c>
      <c r="E413" s="270" t="s">
        <v>601</v>
      </c>
      <c r="F413" s="271" t="s">
        <v>602</v>
      </c>
      <c r="G413" s="272" t="s">
        <v>181</v>
      </c>
      <c r="H413" s="273">
        <v>54.060000000000002</v>
      </c>
      <c r="I413" s="274"/>
      <c r="J413" s="275">
        <f>ROUND(I413*H413,2)</f>
        <v>0</v>
      </c>
      <c r="K413" s="271" t="s">
        <v>126</v>
      </c>
      <c r="L413" s="276"/>
      <c r="M413" s="277" t="s">
        <v>19</v>
      </c>
      <c r="N413" s="278" t="s">
        <v>43</v>
      </c>
      <c r="O413" s="87"/>
      <c r="P413" s="216">
        <f>O413*H413</f>
        <v>0</v>
      </c>
      <c r="Q413" s="216">
        <v>0.045999999999999999</v>
      </c>
      <c r="R413" s="216">
        <f>Q413*H413</f>
        <v>2.4867599999999999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166</v>
      </c>
      <c r="AT413" s="218" t="s">
        <v>252</v>
      </c>
      <c r="AU413" s="218" t="s">
        <v>82</v>
      </c>
      <c r="AY413" s="20" t="s">
        <v>120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80</v>
      </c>
      <c r="BK413" s="219">
        <f>ROUND(I413*H413,2)</f>
        <v>0</v>
      </c>
      <c r="BL413" s="20" t="s">
        <v>127</v>
      </c>
      <c r="BM413" s="218" t="s">
        <v>603</v>
      </c>
    </row>
    <row r="414" s="13" customFormat="1">
      <c r="A414" s="13"/>
      <c r="B414" s="225"/>
      <c r="C414" s="226"/>
      <c r="D414" s="227" t="s">
        <v>131</v>
      </c>
      <c r="E414" s="226"/>
      <c r="F414" s="229" t="s">
        <v>604</v>
      </c>
      <c r="G414" s="226"/>
      <c r="H414" s="230">
        <v>54.060000000000002</v>
      </c>
      <c r="I414" s="231"/>
      <c r="J414" s="226"/>
      <c r="K414" s="226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131</v>
      </c>
      <c r="AU414" s="236" t="s">
        <v>82</v>
      </c>
      <c r="AV414" s="13" t="s">
        <v>82</v>
      </c>
      <c r="AW414" s="13" t="s">
        <v>4</v>
      </c>
      <c r="AX414" s="13" t="s">
        <v>80</v>
      </c>
      <c r="AY414" s="236" t="s">
        <v>120</v>
      </c>
    </row>
    <row r="415" s="2" customFormat="1" ht="37.8" customHeight="1">
      <c r="A415" s="41"/>
      <c r="B415" s="42"/>
      <c r="C415" s="207" t="s">
        <v>605</v>
      </c>
      <c r="D415" s="207" t="s">
        <v>122</v>
      </c>
      <c r="E415" s="208" t="s">
        <v>606</v>
      </c>
      <c r="F415" s="209" t="s">
        <v>607</v>
      </c>
      <c r="G415" s="210" t="s">
        <v>125</v>
      </c>
      <c r="H415" s="211">
        <v>20.75</v>
      </c>
      <c r="I415" s="212"/>
      <c r="J415" s="213">
        <f>ROUND(I415*H415,2)</f>
        <v>0</v>
      </c>
      <c r="K415" s="209" t="s">
        <v>126</v>
      </c>
      <c r="L415" s="47"/>
      <c r="M415" s="214" t="s">
        <v>19</v>
      </c>
      <c r="N415" s="215" t="s">
        <v>43</v>
      </c>
      <c r="O415" s="87"/>
      <c r="P415" s="216">
        <f>O415*H415</f>
        <v>0</v>
      </c>
      <c r="Q415" s="216">
        <v>1.0000000000000001E-05</v>
      </c>
      <c r="R415" s="216">
        <f>Q415*H415</f>
        <v>0.00020750000000000003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127</v>
      </c>
      <c r="AT415" s="218" t="s">
        <v>122</v>
      </c>
      <c r="AU415" s="218" t="s">
        <v>82</v>
      </c>
      <c r="AY415" s="20" t="s">
        <v>120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80</v>
      </c>
      <c r="BK415" s="219">
        <f>ROUND(I415*H415,2)</f>
        <v>0</v>
      </c>
      <c r="BL415" s="20" t="s">
        <v>127</v>
      </c>
      <c r="BM415" s="218" t="s">
        <v>608</v>
      </c>
    </row>
    <row r="416" s="2" customFormat="1">
      <c r="A416" s="41"/>
      <c r="B416" s="42"/>
      <c r="C416" s="43"/>
      <c r="D416" s="220" t="s">
        <v>129</v>
      </c>
      <c r="E416" s="43"/>
      <c r="F416" s="221" t="s">
        <v>609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129</v>
      </c>
      <c r="AU416" s="20" t="s">
        <v>82</v>
      </c>
    </row>
    <row r="417" s="2" customFormat="1" ht="49.05" customHeight="1">
      <c r="A417" s="41"/>
      <c r="B417" s="42"/>
      <c r="C417" s="207" t="s">
        <v>610</v>
      </c>
      <c r="D417" s="207" t="s">
        <v>122</v>
      </c>
      <c r="E417" s="208" t="s">
        <v>611</v>
      </c>
      <c r="F417" s="209" t="s">
        <v>612</v>
      </c>
      <c r="G417" s="210" t="s">
        <v>181</v>
      </c>
      <c r="H417" s="211">
        <v>75</v>
      </c>
      <c r="I417" s="212"/>
      <c r="J417" s="213">
        <f>ROUND(I417*H417,2)</f>
        <v>0</v>
      </c>
      <c r="K417" s="209" t="s">
        <v>126</v>
      </c>
      <c r="L417" s="47"/>
      <c r="M417" s="214" t="s">
        <v>19</v>
      </c>
      <c r="N417" s="215" t="s">
        <v>43</v>
      </c>
      <c r="O417" s="87"/>
      <c r="P417" s="216">
        <f>O417*H417</f>
        <v>0</v>
      </c>
      <c r="Q417" s="216">
        <v>0.16850000000000001</v>
      </c>
      <c r="R417" s="216">
        <f>Q417*H417</f>
        <v>12.637500000000001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127</v>
      </c>
      <c r="AT417" s="218" t="s">
        <v>122</v>
      </c>
      <c r="AU417" s="218" t="s">
        <v>82</v>
      </c>
      <c r="AY417" s="20" t="s">
        <v>120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80</v>
      </c>
      <c r="BK417" s="219">
        <f>ROUND(I417*H417,2)</f>
        <v>0</v>
      </c>
      <c r="BL417" s="20" t="s">
        <v>127</v>
      </c>
      <c r="BM417" s="218" t="s">
        <v>613</v>
      </c>
    </row>
    <row r="418" s="2" customFormat="1">
      <c r="A418" s="41"/>
      <c r="B418" s="42"/>
      <c r="C418" s="43"/>
      <c r="D418" s="220" t="s">
        <v>129</v>
      </c>
      <c r="E418" s="43"/>
      <c r="F418" s="221" t="s">
        <v>614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129</v>
      </c>
      <c r="AU418" s="20" t="s">
        <v>82</v>
      </c>
    </row>
    <row r="419" s="13" customFormat="1">
      <c r="A419" s="13"/>
      <c r="B419" s="225"/>
      <c r="C419" s="226"/>
      <c r="D419" s="227" t="s">
        <v>131</v>
      </c>
      <c r="E419" s="228" t="s">
        <v>19</v>
      </c>
      <c r="F419" s="229" t="s">
        <v>615</v>
      </c>
      <c r="G419" s="226"/>
      <c r="H419" s="230">
        <v>75</v>
      </c>
      <c r="I419" s="231"/>
      <c r="J419" s="226"/>
      <c r="K419" s="226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131</v>
      </c>
      <c r="AU419" s="236" t="s">
        <v>82</v>
      </c>
      <c r="AV419" s="13" t="s">
        <v>82</v>
      </c>
      <c r="AW419" s="13" t="s">
        <v>33</v>
      </c>
      <c r="AX419" s="13" t="s">
        <v>80</v>
      </c>
      <c r="AY419" s="236" t="s">
        <v>120</v>
      </c>
    </row>
    <row r="420" s="14" customFormat="1">
      <c r="A420" s="14"/>
      <c r="B420" s="237"/>
      <c r="C420" s="238"/>
      <c r="D420" s="227" t="s">
        <v>131</v>
      </c>
      <c r="E420" s="239" t="s">
        <v>19</v>
      </c>
      <c r="F420" s="240" t="s">
        <v>133</v>
      </c>
      <c r="G420" s="238"/>
      <c r="H420" s="239" t="s">
        <v>19</v>
      </c>
      <c r="I420" s="241"/>
      <c r="J420" s="238"/>
      <c r="K420" s="238"/>
      <c r="L420" s="242"/>
      <c r="M420" s="243"/>
      <c r="N420" s="244"/>
      <c r="O420" s="244"/>
      <c r="P420" s="244"/>
      <c r="Q420" s="244"/>
      <c r="R420" s="244"/>
      <c r="S420" s="244"/>
      <c r="T420" s="24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6" t="s">
        <v>131</v>
      </c>
      <c r="AU420" s="246" t="s">
        <v>82</v>
      </c>
      <c r="AV420" s="14" t="s">
        <v>80</v>
      </c>
      <c r="AW420" s="14" t="s">
        <v>33</v>
      </c>
      <c r="AX420" s="14" t="s">
        <v>72</v>
      </c>
      <c r="AY420" s="246" t="s">
        <v>120</v>
      </c>
    </row>
    <row r="421" s="2" customFormat="1" ht="16.5" customHeight="1">
      <c r="A421" s="41"/>
      <c r="B421" s="42"/>
      <c r="C421" s="269" t="s">
        <v>616</v>
      </c>
      <c r="D421" s="269" t="s">
        <v>252</v>
      </c>
      <c r="E421" s="270" t="s">
        <v>617</v>
      </c>
      <c r="F421" s="271" t="s">
        <v>618</v>
      </c>
      <c r="G421" s="272" t="s">
        <v>181</v>
      </c>
      <c r="H421" s="273">
        <v>65.790000000000006</v>
      </c>
      <c r="I421" s="274"/>
      <c r="J421" s="275">
        <f>ROUND(I421*H421,2)</f>
        <v>0</v>
      </c>
      <c r="K421" s="271" t="s">
        <v>126</v>
      </c>
      <c r="L421" s="276"/>
      <c r="M421" s="277" t="s">
        <v>19</v>
      </c>
      <c r="N421" s="278" t="s">
        <v>43</v>
      </c>
      <c r="O421" s="87"/>
      <c r="P421" s="216">
        <f>O421*H421</f>
        <v>0</v>
      </c>
      <c r="Q421" s="216">
        <v>0.080000000000000002</v>
      </c>
      <c r="R421" s="216">
        <f>Q421*H421</f>
        <v>5.2632000000000003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166</v>
      </c>
      <c r="AT421" s="218" t="s">
        <v>252</v>
      </c>
      <c r="AU421" s="218" t="s">
        <v>82</v>
      </c>
      <c r="AY421" s="20" t="s">
        <v>120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80</v>
      </c>
      <c r="BK421" s="219">
        <f>ROUND(I421*H421,2)</f>
        <v>0</v>
      </c>
      <c r="BL421" s="20" t="s">
        <v>127</v>
      </c>
      <c r="BM421" s="218" t="s">
        <v>619</v>
      </c>
    </row>
    <row r="422" s="13" customFormat="1">
      <c r="A422" s="13"/>
      <c r="B422" s="225"/>
      <c r="C422" s="226"/>
      <c r="D422" s="227" t="s">
        <v>131</v>
      </c>
      <c r="E422" s="226"/>
      <c r="F422" s="229" t="s">
        <v>620</v>
      </c>
      <c r="G422" s="226"/>
      <c r="H422" s="230">
        <v>65.790000000000006</v>
      </c>
      <c r="I422" s="231"/>
      <c r="J422" s="226"/>
      <c r="K422" s="226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131</v>
      </c>
      <c r="AU422" s="236" t="s">
        <v>82</v>
      </c>
      <c r="AV422" s="13" t="s">
        <v>82</v>
      </c>
      <c r="AW422" s="13" t="s">
        <v>4</v>
      </c>
      <c r="AX422" s="13" t="s">
        <v>80</v>
      </c>
      <c r="AY422" s="236" t="s">
        <v>120</v>
      </c>
    </row>
    <row r="423" s="2" customFormat="1" ht="24.15" customHeight="1">
      <c r="A423" s="41"/>
      <c r="B423" s="42"/>
      <c r="C423" s="269" t="s">
        <v>621</v>
      </c>
      <c r="D423" s="269" t="s">
        <v>252</v>
      </c>
      <c r="E423" s="270" t="s">
        <v>622</v>
      </c>
      <c r="F423" s="271" t="s">
        <v>623</v>
      </c>
      <c r="G423" s="272" t="s">
        <v>181</v>
      </c>
      <c r="H423" s="273">
        <v>7.5750000000000002</v>
      </c>
      <c r="I423" s="274"/>
      <c r="J423" s="275">
        <f>ROUND(I423*H423,2)</f>
        <v>0</v>
      </c>
      <c r="K423" s="271" t="s">
        <v>126</v>
      </c>
      <c r="L423" s="276"/>
      <c r="M423" s="277" t="s">
        <v>19</v>
      </c>
      <c r="N423" s="278" t="s">
        <v>43</v>
      </c>
      <c r="O423" s="87"/>
      <c r="P423" s="216">
        <f>O423*H423</f>
        <v>0</v>
      </c>
      <c r="Q423" s="216">
        <v>0.048300000000000003</v>
      </c>
      <c r="R423" s="216">
        <f>Q423*H423</f>
        <v>0.36587250000000004</v>
      </c>
      <c r="S423" s="216">
        <v>0</v>
      </c>
      <c r="T423" s="217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18" t="s">
        <v>166</v>
      </c>
      <c r="AT423" s="218" t="s">
        <v>252</v>
      </c>
      <c r="AU423" s="218" t="s">
        <v>82</v>
      </c>
      <c r="AY423" s="20" t="s">
        <v>120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20" t="s">
        <v>80</v>
      </c>
      <c r="BK423" s="219">
        <f>ROUND(I423*H423,2)</f>
        <v>0</v>
      </c>
      <c r="BL423" s="20" t="s">
        <v>127</v>
      </c>
      <c r="BM423" s="218" t="s">
        <v>624</v>
      </c>
    </row>
    <row r="424" s="13" customFormat="1">
      <c r="A424" s="13"/>
      <c r="B424" s="225"/>
      <c r="C424" s="226"/>
      <c r="D424" s="227" t="s">
        <v>131</v>
      </c>
      <c r="E424" s="226"/>
      <c r="F424" s="229" t="s">
        <v>625</v>
      </c>
      <c r="G424" s="226"/>
      <c r="H424" s="230">
        <v>7.5750000000000002</v>
      </c>
      <c r="I424" s="231"/>
      <c r="J424" s="226"/>
      <c r="K424" s="226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131</v>
      </c>
      <c r="AU424" s="236" t="s">
        <v>82</v>
      </c>
      <c r="AV424" s="13" t="s">
        <v>82</v>
      </c>
      <c r="AW424" s="13" t="s">
        <v>4</v>
      </c>
      <c r="AX424" s="13" t="s">
        <v>80</v>
      </c>
      <c r="AY424" s="236" t="s">
        <v>120</v>
      </c>
    </row>
    <row r="425" s="2" customFormat="1" ht="24.15" customHeight="1">
      <c r="A425" s="41"/>
      <c r="B425" s="42"/>
      <c r="C425" s="269" t="s">
        <v>626</v>
      </c>
      <c r="D425" s="269" t="s">
        <v>252</v>
      </c>
      <c r="E425" s="270" t="s">
        <v>627</v>
      </c>
      <c r="F425" s="271" t="s">
        <v>628</v>
      </c>
      <c r="G425" s="272" t="s">
        <v>181</v>
      </c>
      <c r="H425" s="273">
        <v>3.0299999999999998</v>
      </c>
      <c r="I425" s="274"/>
      <c r="J425" s="275">
        <f>ROUND(I425*H425,2)</f>
        <v>0</v>
      </c>
      <c r="K425" s="271" t="s">
        <v>126</v>
      </c>
      <c r="L425" s="276"/>
      <c r="M425" s="277" t="s">
        <v>19</v>
      </c>
      <c r="N425" s="278" t="s">
        <v>43</v>
      </c>
      <c r="O425" s="87"/>
      <c r="P425" s="216">
        <f>O425*H425</f>
        <v>0</v>
      </c>
      <c r="Q425" s="216">
        <v>0.065670000000000006</v>
      </c>
      <c r="R425" s="216">
        <f>Q425*H425</f>
        <v>0.19898009999999999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166</v>
      </c>
      <c r="AT425" s="218" t="s">
        <v>252</v>
      </c>
      <c r="AU425" s="218" t="s">
        <v>82</v>
      </c>
      <c r="AY425" s="20" t="s">
        <v>120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80</v>
      </c>
      <c r="BK425" s="219">
        <f>ROUND(I425*H425,2)</f>
        <v>0</v>
      </c>
      <c r="BL425" s="20" t="s">
        <v>127</v>
      </c>
      <c r="BM425" s="218" t="s">
        <v>629</v>
      </c>
    </row>
    <row r="426" s="13" customFormat="1">
      <c r="A426" s="13"/>
      <c r="B426" s="225"/>
      <c r="C426" s="226"/>
      <c r="D426" s="227" t="s">
        <v>131</v>
      </c>
      <c r="E426" s="226"/>
      <c r="F426" s="229" t="s">
        <v>630</v>
      </c>
      <c r="G426" s="226"/>
      <c r="H426" s="230">
        <v>3.0299999999999998</v>
      </c>
      <c r="I426" s="231"/>
      <c r="J426" s="226"/>
      <c r="K426" s="226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131</v>
      </c>
      <c r="AU426" s="236" t="s">
        <v>82</v>
      </c>
      <c r="AV426" s="13" t="s">
        <v>82</v>
      </c>
      <c r="AW426" s="13" t="s">
        <v>4</v>
      </c>
      <c r="AX426" s="13" t="s">
        <v>80</v>
      </c>
      <c r="AY426" s="236" t="s">
        <v>120</v>
      </c>
    </row>
    <row r="427" s="2" customFormat="1" ht="49.05" customHeight="1">
      <c r="A427" s="41"/>
      <c r="B427" s="42"/>
      <c r="C427" s="207" t="s">
        <v>631</v>
      </c>
      <c r="D427" s="207" t="s">
        <v>122</v>
      </c>
      <c r="E427" s="208" t="s">
        <v>632</v>
      </c>
      <c r="F427" s="209" t="s">
        <v>633</v>
      </c>
      <c r="G427" s="210" t="s">
        <v>181</v>
      </c>
      <c r="H427" s="211">
        <v>169</v>
      </c>
      <c r="I427" s="212"/>
      <c r="J427" s="213">
        <f>ROUND(I427*H427,2)</f>
        <v>0</v>
      </c>
      <c r="K427" s="209" t="s">
        <v>126</v>
      </c>
      <c r="L427" s="47"/>
      <c r="M427" s="214" t="s">
        <v>19</v>
      </c>
      <c r="N427" s="215" t="s">
        <v>43</v>
      </c>
      <c r="O427" s="87"/>
      <c r="P427" s="216">
        <f>O427*H427</f>
        <v>0</v>
      </c>
      <c r="Q427" s="216">
        <v>0.14041999999999999</v>
      </c>
      <c r="R427" s="216">
        <f>Q427*H427</f>
        <v>23.730979999999999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127</v>
      </c>
      <c r="AT427" s="218" t="s">
        <v>122</v>
      </c>
      <c r="AU427" s="218" t="s">
        <v>82</v>
      </c>
      <c r="AY427" s="20" t="s">
        <v>120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80</v>
      </c>
      <c r="BK427" s="219">
        <f>ROUND(I427*H427,2)</f>
        <v>0</v>
      </c>
      <c r="BL427" s="20" t="s">
        <v>127</v>
      </c>
      <c r="BM427" s="218" t="s">
        <v>634</v>
      </c>
    </row>
    <row r="428" s="2" customFormat="1">
      <c r="A428" s="41"/>
      <c r="B428" s="42"/>
      <c r="C428" s="43"/>
      <c r="D428" s="220" t="s">
        <v>129</v>
      </c>
      <c r="E428" s="43"/>
      <c r="F428" s="221" t="s">
        <v>635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129</v>
      </c>
      <c r="AU428" s="20" t="s">
        <v>82</v>
      </c>
    </row>
    <row r="429" s="13" customFormat="1">
      <c r="A429" s="13"/>
      <c r="B429" s="225"/>
      <c r="C429" s="226"/>
      <c r="D429" s="227" t="s">
        <v>131</v>
      </c>
      <c r="E429" s="228" t="s">
        <v>19</v>
      </c>
      <c r="F429" s="229" t="s">
        <v>636</v>
      </c>
      <c r="G429" s="226"/>
      <c r="H429" s="230">
        <v>169</v>
      </c>
      <c r="I429" s="231"/>
      <c r="J429" s="226"/>
      <c r="K429" s="226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131</v>
      </c>
      <c r="AU429" s="236" t="s">
        <v>82</v>
      </c>
      <c r="AV429" s="13" t="s">
        <v>82</v>
      </c>
      <c r="AW429" s="13" t="s">
        <v>33</v>
      </c>
      <c r="AX429" s="13" t="s">
        <v>80</v>
      </c>
      <c r="AY429" s="236" t="s">
        <v>120</v>
      </c>
    </row>
    <row r="430" s="14" customFormat="1">
      <c r="A430" s="14"/>
      <c r="B430" s="237"/>
      <c r="C430" s="238"/>
      <c r="D430" s="227" t="s">
        <v>131</v>
      </c>
      <c r="E430" s="239" t="s">
        <v>19</v>
      </c>
      <c r="F430" s="240" t="s">
        <v>133</v>
      </c>
      <c r="G430" s="238"/>
      <c r="H430" s="239" t="s">
        <v>19</v>
      </c>
      <c r="I430" s="241"/>
      <c r="J430" s="238"/>
      <c r="K430" s="238"/>
      <c r="L430" s="242"/>
      <c r="M430" s="243"/>
      <c r="N430" s="244"/>
      <c r="O430" s="244"/>
      <c r="P430" s="244"/>
      <c r="Q430" s="244"/>
      <c r="R430" s="244"/>
      <c r="S430" s="244"/>
      <c r="T430" s="24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131</v>
      </c>
      <c r="AU430" s="246" t="s">
        <v>82</v>
      </c>
      <c r="AV430" s="14" t="s">
        <v>80</v>
      </c>
      <c r="AW430" s="14" t="s">
        <v>33</v>
      </c>
      <c r="AX430" s="14" t="s">
        <v>72</v>
      </c>
      <c r="AY430" s="246" t="s">
        <v>120</v>
      </c>
    </row>
    <row r="431" s="2" customFormat="1" ht="16.5" customHeight="1">
      <c r="A431" s="41"/>
      <c r="B431" s="42"/>
      <c r="C431" s="269" t="s">
        <v>637</v>
      </c>
      <c r="D431" s="269" t="s">
        <v>252</v>
      </c>
      <c r="E431" s="270" t="s">
        <v>638</v>
      </c>
      <c r="F431" s="271" t="s">
        <v>639</v>
      </c>
      <c r="G431" s="272" t="s">
        <v>181</v>
      </c>
      <c r="H431" s="273">
        <v>164.22</v>
      </c>
      <c r="I431" s="274"/>
      <c r="J431" s="275">
        <f>ROUND(I431*H431,2)</f>
        <v>0</v>
      </c>
      <c r="K431" s="271" t="s">
        <v>126</v>
      </c>
      <c r="L431" s="276"/>
      <c r="M431" s="277" t="s">
        <v>19</v>
      </c>
      <c r="N431" s="278" t="s">
        <v>43</v>
      </c>
      <c r="O431" s="87"/>
      <c r="P431" s="216">
        <f>O431*H431</f>
        <v>0</v>
      </c>
      <c r="Q431" s="216">
        <v>0.044999999999999998</v>
      </c>
      <c r="R431" s="216">
        <f>Q431*H431</f>
        <v>7.3898999999999999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166</v>
      </c>
      <c r="AT431" s="218" t="s">
        <v>252</v>
      </c>
      <c r="AU431" s="218" t="s">
        <v>82</v>
      </c>
      <c r="AY431" s="20" t="s">
        <v>120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80</v>
      </c>
      <c r="BK431" s="219">
        <f>ROUND(I431*H431,2)</f>
        <v>0</v>
      </c>
      <c r="BL431" s="20" t="s">
        <v>127</v>
      </c>
      <c r="BM431" s="218" t="s">
        <v>640</v>
      </c>
    </row>
    <row r="432" s="13" customFormat="1">
      <c r="A432" s="13"/>
      <c r="B432" s="225"/>
      <c r="C432" s="226"/>
      <c r="D432" s="227" t="s">
        <v>131</v>
      </c>
      <c r="E432" s="226"/>
      <c r="F432" s="229" t="s">
        <v>641</v>
      </c>
      <c r="G432" s="226"/>
      <c r="H432" s="230">
        <v>164.22</v>
      </c>
      <c r="I432" s="231"/>
      <c r="J432" s="226"/>
      <c r="K432" s="226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131</v>
      </c>
      <c r="AU432" s="236" t="s">
        <v>82</v>
      </c>
      <c r="AV432" s="13" t="s">
        <v>82</v>
      </c>
      <c r="AW432" s="13" t="s">
        <v>4</v>
      </c>
      <c r="AX432" s="13" t="s">
        <v>80</v>
      </c>
      <c r="AY432" s="236" t="s">
        <v>120</v>
      </c>
    </row>
    <row r="433" s="2" customFormat="1" ht="21.75" customHeight="1">
      <c r="A433" s="41"/>
      <c r="B433" s="42"/>
      <c r="C433" s="269" t="s">
        <v>642</v>
      </c>
      <c r="D433" s="269" t="s">
        <v>252</v>
      </c>
      <c r="E433" s="270" t="s">
        <v>643</v>
      </c>
      <c r="F433" s="271" t="s">
        <v>644</v>
      </c>
      <c r="G433" s="272" t="s">
        <v>181</v>
      </c>
      <c r="H433" s="273">
        <v>8.1600000000000001</v>
      </c>
      <c r="I433" s="274"/>
      <c r="J433" s="275">
        <f>ROUND(I433*H433,2)</f>
        <v>0</v>
      </c>
      <c r="K433" s="271" t="s">
        <v>126</v>
      </c>
      <c r="L433" s="276"/>
      <c r="M433" s="277" t="s">
        <v>19</v>
      </c>
      <c r="N433" s="278" t="s">
        <v>43</v>
      </c>
      <c r="O433" s="87"/>
      <c r="P433" s="216">
        <f>O433*H433</f>
        <v>0</v>
      </c>
      <c r="Q433" s="216">
        <v>0.050599999999999999</v>
      </c>
      <c r="R433" s="216">
        <f>Q433*H433</f>
        <v>0.41289599999999999</v>
      </c>
      <c r="S433" s="216">
        <v>0</v>
      </c>
      <c r="T433" s="217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8" t="s">
        <v>166</v>
      </c>
      <c r="AT433" s="218" t="s">
        <v>252</v>
      </c>
      <c r="AU433" s="218" t="s">
        <v>82</v>
      </c>
      <c r="AY433" s="20" t="s">
        <v>120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20" t="s">
        <v>80</v>
      </c>
      <c r="BK433" s="219">
        <f>ROUND(I433*H433,2)</f>
        <v>0</v>
      </c>
      <c r="BL433" s="20" t="s">
        <v>127</v>
      </c>
      <c r="BM433" s="218" t="s">
        <v>645</v>
      </c>
    </row>
    <row r="434" s="13" customFormat="1">
      <c r="A434" s="13"/>
      <c r="B434" s="225"/>
      <c r="C434" s="226"/>
      <c r="D434" s="227" t="s">
        <v>131</v>
      </c>
      <c r="E434" s="226"/>
      <c r="F434" s="229" t="s">
        <v>646</v>
      </c>
      <c r="G434" s="226"/>
      <c r="H434" s="230">
        <v>8.1600000000000001</v>
      </c>
      <c r="I434" s="231"/>
      <c r="J434" s="226"/>
      <c r="K434" s="226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131</v>
      </c>
      <c r="AU434" s="236" t="s">
        <v>82</v>
      </c>
      <c r="AV434" s="13" t="s">
        <v>82</v>
      </c>
      <c r="AW434" s="13" t="s">
        <v>4</v>
      </c>
      <c r="AX434" s="13" t="s">
        <v>80</v>
      </c>
      <c r="AY434" s="236" t="s">
        <v>120</v>
      </c>
    </row>
    <row r="435" s="2" customFormat="1" ht="24.15" customHeight="1">
      <c r="A435" s="41"/>
      <c r="B435" s="42"/>
      <c r="C435" s="207" t="s">
        <v>647</v>
      </c>
      <c r="D435" s="207" t="s">
        <v>122</v>
      </c>
      <c r="E435" s="208" t="s">
        <v>648</v>
      </c>
      <c r="F435" s="209" t="s">
        <v>649</v>
      </c>
      <c r="G435" s="210" t="s">
        <v>125</v>
      </c>
      <c r="H435" s="211">
        <v>711.70000000000005</v>
      </c>
      <c r="I435" s="212"/>
      <c r="J435" s="213">
        <f>ROUND(I435*H435,2)</f>
        <v>0</v>
      </c>
      <c r="K435" s="209" t="s">
        <v>126</v>
      </c>
      <c r="L435" s="47"/>
      <c r="M435" s="214" t="s">
        <v>19</v>
      </c>
      <c r="N435" s="215" t="s">
        <v>43</v>
      </c>
      <c r="O435" s="87"/>
      <c r="P435" s="216">
        <f>O435*H435</f>
        <v>0</v>
      </c>
      <c r="Q435" s="216">
        <v>0.00046999999999999999</v>
      </c>
      <c r="R435" s="216">
        <f>Q435*H435</f>
        <v>0.33449899999999999</v>
      </c>
      <c r="S435" s="216">
        <v>0</v>
      </c>
      <c r="T435" s="21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8" t="s">
        <v>127</v>
      </c>
      <c r="AT435" s="218" t="s">
        <v>122</v>
      </c>
      <c r="AU435" s="218" t="s">
        <v>82</v>
      </c>
      <c r="AY435" s="20" t="s">
        <v>120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20" t="s">
        <v>80</v>
      </c>
      <c r="BK435" s="219">
        <f>ROUND(I435*H435,2)</f>
        <v>0</v>
      </c>
      <c r="BL435" s="20" t="s">
        <v>127</v>
      </c>
      <c r="BM435" s="218" t="s">
        <v>650</v>
      </c>
    </row>
    <row r="436" s="2" customFormat="1">
      <c r="A436" s="41"/>
      <c r="B436" s="42"/>
      <c r="C436" s="43"/>
      <c r="D436" s="220" t="s">
        <v>129</v>
      </c>
      <c r="E436" s="43"/>
      <c r="F436" s="221" t="s">
        <v>651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129</v>
      </c>
      <c r="AU436" s="20" t="s">
        <v>82</v>
      </c>
    </row>
    <row r="437" s="13" customFormat="1">
      <c r="A437" s="13"/>
      <c r="B437" s="225"/>
      <c r="C437" s="226"/>
      <c r="D437" s="227" t="s">
        <v>131</v>
      </c>
      <c r="E437" s="228" t="s">
        <v>19</v>
      </c>
      <c r="F437" s="229" t="s">
        <v>333</v>
      </c>
      <c r="G437" s="226"/>
      <c r="H437" s="230">
        <v>711.70000000000005</v>
      </c>
      <c r="I437" s="231"/>
      <c r="J437" s="226"/>
      <c r="K437" s="226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131</v>
      </c>
      <c r="AU437" s="236" t="s">
        <v>82</v>
      </c>
      <c r="AV437" s="13" t="s">
        <v>82</v>
      </c>
      <c r="AW437" s="13" t="s">
        <v>33</v>
      </c>
      <c r="AX437" s="13" t="s">
        <v>80</v>
      </c>
      <c r="AY437" s="236" t="s">
        <v>120</v>
      </c>
    </row>
    <row r="438" s="14" customFormat="1">
      <c r="A438" s="14"/>
      <c r="B438" s="237"/>
      <c r="C438" s="238"/>
      <c r="D438" s="227" t="s">
        <v>131</v>
      </c>
      <c r="E438" s="239" t="s">
        <v>19</v>
      </c>
      <c r="F438" s="240" t="s">
        <v>133</v>
      </c>
      <c r="G438" s="238"/>
      <c r="H438" s="239" t="s">
        <v>19</v>
      </c>
      <c r="I438" s="241"/>
      <c r="J438" s="238"/>
      <c r="K438" s="238"/>
      <c r="L438" s="242"/>
      <c r="M438" s="243"/>
      <c r="N438" s="244"/>
      <c r="O438" s="244"/>
      <c r="P438" s="244"/>
      <c r="Q438" s="244"/>
      <c r="R438" s="244"/>
      <c r="S438" s="244"/>
      <c r="T438" s="24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6" t="s">
        <v>131</v>
      </c>
      <c r="AU438" s="246" t="s">
        <v>82</v>
      </c>
      <c r="AV438" s="14" t="s">
        <v>80</v>
      </c>
      <c r="AW438" s="14" t="s">
        <v>33</v>
      </c>
      <c r="AX438" s="14" t="s">
        <v>72</v>
      </c>
      <c r="AY438" s="246" t="s">
        <v>120</v>
      </c>
    </row>
    <row r="439" s="2" customFormat="1" ht="24.15" customHeight="1">
      <c r="A439" s="41"/>
      <c r="B439" s="42"/>
      <c r="C439" s="207" t="s">
        <v>652</v>
      </c>
      <c r="D439" s="207" t="s">
        <v>122</v>
      </c>
      <c r="E439" s="208" t="s">
        <v>653</v>
      </c>
      <c r="F439" s="209" t="s">
        <v>654</v>
      </c>
      <c r="G439" s="210" t="s">
        <v>125</v>
      </c>
      <c r="H439" s="211">
        <v>192.5</v>
      </c>
      <c r="I439" s="212"/>
      <c r="J439" s="213">
        <f>ROUND(I439*H439,2)</f>
        <v>0</v>
      </c>
      <c r="K439" s="209" t="s">
        <v>126</v>
      </c>
      <c r="L439" s="47"/>
      <c r="M439" s="214" t="s">
        <v>19</v>
      </c>
      <c r="N439" s="215" t="s">
        <v>43</v>
      </c>
      <c r="O439" s="87"/>
      <c r="P439" s="216">
        <f>O439*H439</f>
        <v>0</v>
      </c>
      <c r="Q439" s="216">
        <v>0.00068999999999999997</v>
      </c>
      <c r="R439" s="216">
        <f>Q439*H439</f>
        <v>0.132825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127</v>
      </c>
      <c r="AT439" s="218" t="s">
        <v>122</v>
      </c>
      <c r="AU439" s="218" t="s">
        <v>82</v>
      </c>
      <c r="AY439" s="20" t="s">
        <v>120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80</v>
      </c>
      <c r="BK439" s="219">
        <f>ROUND(I439*H439,2)</f>
        <v>0</v>
      </c>
      <c r="BL439" s="20" t="s">
        <v>127</v>
      </c>
      <c r="BM439" s="218" t="s">
        <v>655</v>
      </c>
    </row>
    <row r="440" s="2" customFormat="1">
      <c r="A440" s="41"/>
      <c r="B440" s="42"/>
      <c r="C440" s="43"/>
      <c r="D440" s="220" t="s">
        <v>129</v>
      </c>
      <c r="E440" s="43"/>
      <c r="F440" s="221" t="s">
        <v>656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129</v>
      </c>
      <c r="AU440" s="20" t="s">
        <v>82</v>
      </c>
    </row>
    <row r="441" s="13" customFormat="1">
      <c r="A441" s="13"/>
      <c r="B441" s="225"/>
      <c r="C441" s="226"/>
      <c r="D441" s="227" t="s">
        <v>131</v>
      </c>
      <c r="E441" s="228" t="s">
        <v>19</v>
      </c>
      <c r="F441" s="229" t="s">
        <v>657</v>
      </c>
      <c r="G441" s="226"/>
      <c r="H441" s="230">
        <v>192.5</v>
      </c>
      <c r="I441" s="231"/>
      <c r="J441" s="226"/>
      <c r="K441" s="226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131</v>
      </c>
      <c r="AU441" s="236" t="s">
        <v>82</v>
      </c>
      <c r="AV441" s="13" t="s">
        <v>82</v>
      </c>
      <c r="AW441" s="13" t="s">
        <v>33</v>
      </c>
      <c r="AX441" s="13" t="s">
        <v>80</v>
      </c>
      <c r="AY441" s="236" t="s">
        <v>120</v>
      </c>
    </row>
    <row r="442" s="14" customFormat="1">
      <c r="A442" s="14"/>
      <c r="B442" s="237"/>
      <c r="C442" s="238"/>
      <c r="D442" s="227" t="s">
        <v>131</v>
      </c>
      <c r="E442" s="239" t="s">
        <v>19</v>
      </c>
      <c r="F442" s="240" t="s">
        <v>133</v>
      </c>
      <c r="G442" s="238"/>
      <c r="H442" s="239" t="s">
        <v>19</v>
      </c>
      <c r="I442" s="241"/>
      <c r="J442" s="238"/>
      <c r="K442" s="238"/>
      <c r="L442" s="242"/>
      <c r="M442" s="243"/>
      <c r="N442" s="244"/>
      <c r="O442" s="244"/>
      <c r="P442" s="244"/>
      <c r="Q442" s="244"/>
      <c r="R442" s="244"/>
      <c r="S442" s="244"/>
      <c r="T442" s="24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6" t="s">
        <v>131</v>
      </c>
      <c r="AU442" s="246" t="s">
        <v>82</v>
      </c>
      <c r="AV442" s="14" t="s">
        <v>80</v>
      </c>
      <c r="AW442" s="14" t="s">
        <v>33</v>
      </c>
      <c r="AX442" s="14" t="s">
        <v>72</v>
      </c>
      <c r="AY442" s="246" t="s">
        <v>120</v>
      </c>
    </row>
    <row r="443" s="2" customFormat="1" ht="24.15" customHeight="1">
      <c r="A443" s="41"/>
      <c r="B443" s="42"/>
      <c r="C443" s="207" t="s">
        <v>658</v>
      </c>
      <c r="D443" s="207" t="s">
        <v>122</v>
      </c>
      <c r="E443" s="208" t="s">
        <v>659</v>
      </c>
      <c r="F443" s="209" t="s">
        <v>660</v>
      </c>
      <c r="G443" s="210" t="s">
        <v>181</v>
      </c>
      <c r="H443" s="211">
        <v>7.5</v>
      </c>
      <c r="I443" s="212"/>
      <c r="J443" s="213">
        <f>ROUND(I443*H443,2)</f>
        <v>0</v>
      </c>
      <c r="K443" s="209" t="s">
        <v>126</v>
      </c>
      <c r="L443" s="47"/>
      <c r="M443" s="214" t="s">
        <v>19</v>
      </c>
      <c r="N443" s="215" t="s">
        <v>43</v>
      </c>
      <c r="O443" s="87"/>
      <c r="P443" s="216">
        <f>O443*H443</f>
        <v>0</v>
      </c>
      <c r="Q443" s="216">
        <v>0</v>
      </c>
      <c r="R443" s="216">
        <f>Q443*H443</f>
        <v>0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127</v>
      </c>
      <c r="AT443" s="218" t="s">
        <v>122</v>
      </c>
      <c r="AU443" s="218" t="s">
        <v>82</v>
      </c>
      <c r="AY443" s="20" t="s">
        <v>120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80</v>
      </c>
      <c r="BK443" s="219">
        <f>ROUND(I443*H443,2)</f>
        <v>0</v>
      </c>
      <c r="BL443" s="20" t="s">
        <v>127</v>
      </c>
      <c r="BM443" s="218" t="s">
        <v>661</v>
      </c>
    </row>
    <row r="444" s="2" customFormat="1">
      <c r="A444" s="41"/>
      <c r="B444" s="42"/>
      <c r="C444" s="43"/>
      <c r="D444" s="220" t="s">
        <v>129</v>
      </c>
      <c r="E444" s="43"/>
      <c r="F444" s="221" t="s">
        <v>662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129</v>
      </c>
      <c r="AU444" s="20" t="s">
        <v>82</v>
      </c>
    </row>
    <row r="445" s="13" customFormat="1">
      <c r="A445" s="13"/>
      <c r="B445" s="225"/>
      <c r="C445" s="226"/>
      <c r="D445" s="227" t="s">
        <v>131</v>
      </c>
      <c r="E445" s="228" t="s">
        <v>19</v>
      </c>
      <c r="F445" s="229" t="s">
        <v>663</v>
      </c>
      <c r="G445" s="226"/>
      <c r="H445" s="230">
        <v>7.5</v>
      </c>
      <c r="I445" s="231"/>
      <c r="J445" s="226"/>
      <c r="K445" s="226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131</v>
      </c>
      <c r="AU445" s="236" t="s">
        <v>82</v>
      </c>
      <c r="AV445" s="13" t="s">
        <v>82</v>
      </c>
      <c r="AW445" s="13" t="s">
        <v>33</v>
      </c>
      <c r="AX445" s="13" t="s">
        <v>80</v>
      </c>
      <c r="AY445" s="236" t="s">
        <v>120</v>
      </c>
    </row>
    <row r="446" s="14" customFormat="1">
      <c r="A446" s="14"/>
      <c r="B446" s="237"/>
      <c r="C446" s="238"/>
      <c r="D446" s="227" t="s">
        <v>131</v>
      </c>
      <c r="E446" s="239" t="s">
        <v>19</v>
      </c>
      <c r="F446" s="240" t="s">
        <v>133</v>
      </c>
      <c r="G446" s="238"/>
      <c r="H446" s="239" t="s">
        <v>19</v>
      </c>
      <c r="I446" s="241"/>
      <c r="J446" s="238"/>
      <c r="K446" s="238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131</v>
      </c>
      <c r="AU446" s="246" t="s">
        <v>82</v>
      </c>
      <c r="AV446" s="14" t="s">
        <v>80</v>
      </c>
      <c r="AW446" s="14" t="s">
        <v>33</v>
      </c>
      <c r="AX446" s="14" t="s">
        <v>72</v>
      </c>
      <c r="AY446" s="246" t="s">
        <v>120</v>
      </c>
    </row>
    <row r="447" s="2" customFormat="1" ht="24.15" customHeight="1">
      <c r="A447" s="41"/>
      <c r="B447" s="42"/>
      <c r="C447" s="207" t="s">
        <v>664</v>
      </c>
      <c r="D447" s="207" t="s">
        <v>122</v>
      </c>
      <c r="E447" s="208" t="s">
        <v>665</v>
      </c>
      <c r="F447" s="209" t="s">
        <v>666</v>
      </c>
      <c r="G447" s="210" t="s">
        <v>181</v>
      </c>
      <c r="H447" s="211">
        <v>16.5</v>
      </c>
      <c r="I447" s="212"/>
      <c r="J447" s="213">
        <f>ROUND(I447*H447,2)</f>
        <v>0</v>
      </c>
      <c r="K447" s="209" t="s">
        <v>19</v>
      </c>
      <c r="L447" s="47"/>
      <c r="M447" s="214" t="s">
        <v>19</v>
      </c>
      <c r="N447" s="215" t="s">
        <v>43</v>
      </c>
      <c r="O447" s="87"/>
      <c r="P447" s="216">
        <f>O447*H447</f>
        <v>0</v>
      </c>
      <c r="Q447" s="216">
        <v>0.00060999999999999997</v>
      </c>
      <c r="R447" s="216">
        <f>Q447*H447</f>
        <v>0.010064999999999999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127</v>
      </c>
      <c r="AT447" s="218" t="s">
        <v>122</v>
      </c>
      <c r="AU447" s="218" t="s">
        <v>82</v>
      </c>
      <c r="AY447" s="20" t="s">
        <v>120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80</v>
      </c>
      <c r="BK447" s="219">
        <f>ROUND(I447*H447,2)</f>
        <v>0</v>
      </c>
      <c r="BL447" s="20" t="s">
        <v>127</v>
      </c>
      <c r="BM447" s="218" t="s">
        <v>667</v>
      </c>
    </row>
    <row r="448" s="13" customFormat="1">
      <c r="A448" s="13"/>
      <c r="B448" s="225"/>
      <c r="C448" s="226"/>
      <c r="D448" s="227" t="s">
        <v>131</v>
      </c>
      <c r="E448" s="228" t="s">
        <v>19</v>
      </c>
      <c r="F448" s="229" t="s">
        <v>668</v>
      </c>
      <c r="G448" s="226"/>
      <c r="H448" s="230">
        <v>16.5</v>
      </c>
      <c r="I448" s="231"/>
      <c r="J448" s="226"/>
      <c r="K448" s="226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131</v>
      </c>
      <c r="AU448" s="236" t="s">
        <v>82</v>
      </c>
      <c r="AV448" s="13" t="s">
        <v>82</v>
      </c>
      <c r="AW448" s="13" t="s">
        <v>33</v>
      </c>
      <c r="AX448" s="13" t="s">
        <v>80</v>
      </c>
      <c r="AY448" s="236" t="s">
        <v>120</v>
      </c>
    </row>
    <row r="449" s="14" customFormat="1">
      <c r="A449" s="14"/>
      <c r="B449" s="237"/>
      <c r="C449" s="238"/>
      <c r="D449" s="227" t="s">
        <v>131</v>
      </c>
      <c r="E449" s="239" t="s">
        <v>19</v>
      </c>
      <c r="F449" s="240" t="s">
        <v>133</v>
      </c>
      <c r="G449" s="238"/>
      <c r="H449" s="239" t="s">
        <v>19</v>
      </c>
      <c r="I449" s="241"/>
      <c r="J449" s="238"/>
      <c r="K449" s="238"/>
      <c r="L449" s="242"/>
      <c r="M449" s="243"/>
      <c r="N449" s="244"/>
      <c r="O449" s="244"/>
      <c r="P449" s="244"/>
      <c r="Q449" s="244"/>
      <c r="R449" s="244"/>
      <c r="S449" s="244"/>
      <c r="T449" s="24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6" t="s">
        <v>131</v>
      </c>
      <c r="AU449" s="246" t="s">
        <v>82</v>
      </c>
      <c r="AV449" s="14" t="s">
        <v>80</v>
      </c>
      <c r="AW449" s="14" t="s">
        <v>33</v>
      </c>
      <c r="AX449" s="14" t="s">
        <v>72</v>
      </c>
      <c r="AY449" s="246" t="s">
        <v>120</v>
      </c>
    </row>
    <row r="450" s="2" customFormat="1" ht="55.5" customHeight="1">
      <c r="A450" s="41"/>
      <c r="B450" s="42"/>
      <c r="C450" s="207" t="s">
        <v>669</v>
      </c>
      <c r="D450" s="207" t="s">
        <v>122</v>
      </c>
      <c r="E450" s="208" t="s">
        <v>670</v>
      </c>
      <c r="F450" s="209" t="s">
        <v>671</v>
      </c>
      <c r="G450" s="210" t="s">
        <v>125</v>
      </c>
      <c r="H450" s="211">
        <v>10</v>
      </c>
      <c r="I450" s="212"/>
      <c r="J450" s="213">
        <f>ROUND(I450*H450,2)</f>
        <v>0</v>
      </c>
      <c r="K450" s="209" t="s">
        <v>126</v>
      </c>
      <c r="L450" s="47"/>
      <c r="M450" s="214" t="s">
        <v>19</v>
      </c>
      <c r="N450" s="215" t="s">
        <v>43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127</v>
      </c>
      <c r="AT450" s="218" t="s">
        <v>122</v>
      </c>
      <c r="AU450" s="218" t="s">
        <v>82</v>
      </c>
      <c r="AY450" s="20" t="s">
        <v>120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80</v>
      </c>
      <c r="BK450" s="219">
        <f>ROUND(I450*H450,2)</f>
        <v>0</v>
      </c>
      <c r="BL450" s="20" t="s">
        <v>127</v>
      </c>
      <c r="BM450" s="218" t="s">
        <v>672</v>
      </c>
    </row>
    <row r="451" s="2" customFormat="1">
      <c r="A451" s="41"/>
      <c r="B451" s="42"/>
      <c r="C451" s="43"/>
      <c r="D451" s="220" t="s">
        <v>129</v>
      </c>
      <c r="E451" s="43"/>
      <c r="F451" s="221" t="s">
        <v>673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129</v>
      </c>
      <c r="AU451" s="20" t="s">
        <v>82</v>
      </c>
    </row>
    <row r="452" s="2" customFormat="1" ht="37.8" customHeight="1">
      <c r="A452" s="41"/>
      <c r="B452" s="42"/>
      <c r="C452" s="207" t="s">
        <v>674</v>
      </c>
      <c r="D452" s="207" t="s">
        <v>122</v>
      </c>
      <c r="E452" s="208" t="s">
        <v>675</v>
      </c>
      <c r="F452" s="209" t="s">
        <v>676</v>
      </c>
      <c r="G452" s="210" t="s">
        <v>181</v>
      </c>
      <c r="H452" s="211">
        <v>23</v>
      </c>
      <c r="I452" s="212"/>
      <c r="J452" s="213">
        <f>ROUND(I452*H452,2)</f>
        <v>0</v>
      </c>
      <c r="K452" s="209" t="s">
        <v>19</v>
      </c>
      <c r="L452" s="47"/>
      <c r="M452" s="214" t="s">
        <v>19</v>
      </c>
      <c r="N452" s="215" t="s">
        <v>43</v>
      </c>
      <c r="O452" s="87"/>
      <c r="P452" s="216">
        <f>O452*H452</f>
        <v>0</v>
      </c>
      <c r="Q452" s="216">
        <v>0</v>
      </c>
      <c r="R452" s="216">
        <f>Q452*H452</f>
        <v>0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127</v>
      </c>
      <c r="AT452" s="218" t="s">
        <v>122</v>
      </c>
      <c r="AU452" s="218" t="s">
        <v>82</v>
      </c>
      <c r="AY452" s="20" t="s">
        <v>120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80</v>
      </c>
      <c r="BK452" s="219">
        <f>ROUND(I452*H452,2)</f>
        <v>0</v>
      </c>
      <c r="BL452" s="20" t="s">
        <v>127</v>
      </c>
      <c r="BM452" s="218" t="s">
        <v>677</v>
      </c>
    </row>
    <row r="453" s="13" customFormat="1">
      <c r="A453" s="13"/>
      <c r="B453" s="225"/>
      <c r="C453" s="226"/>
      <c r="D453" s="227" t="s">
        <v>131</v>
      </c>
      <c r="E453" s="228" t="s">
        <v>19</v>
      </c>
      <c r="F453" s="229" t="s">
        <v>265</v>
      </c>
      <c r="G453" s="226"/>
      <c r="H453" s="230">
        <v>23</v>
      </c>
      <c r="I453" s="231"/>
      <c r="J453" s="226"/>
      <c r="K453" s="226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131</v>
      </c>
      <c r="AU453" s="236" t="s">
        <v>82</v>
      </c>
      <c r="AV453" s="13" t="s">
        <v>82</v>
      </c>
      <c r="AW453" s="13" t="s">
        <v>33</v>
      </c>
      <c r="AX453" s="13" t="s">
        <v>80</v>
      </c>
      <c r="AY453" s="236" t="s">
        <v>120</v>
      </c>
    </row>
    <row r="454" s="14" customFormat="1">
      <c r="A454" s="14"/>
      <c r="B454" s="237"/>
      <c r="C454" s="238"/>
      <c r="D454" s="227" t="s">
        <v>131</v>
      </c>
      <c r="E454" s="239" t="s">
        <v>19</v>
      </c>
      <c r="F454" s="240" t="s">
        <v>133</v>
      </c>
      <c r="G454" s="238"/>
      <c r="H454" s="239" t="s">
        <v>19</v>
      </c>
      <c r="I454" s="241"/>
      <c r="J454" s="238"/>
      <c r="K454" s="238"/>
      <c r="L454" s="242"/>
      <c r="M454" s="243"/>
      <c r="N454" s="244"/>
      <c r="O454" s="244"/>
      <c r="P454" s="244"/>
      <c r="Q454" s="244"/>
      <c r="R454" s="244"/>
      <c r="S454" s="244"/>
      <c r="T454" s="24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6" t="s">
        <v>131</v>
      </c>
      <c r="AU454" s="246" t="s">
        <v>82</v>
      </c>
      <c r="AV454" s="14" t="s">
        <v>80</v>
      </c>
      <c r="AW454" s="14" t="s">
        <v>33</v>
      </c>
      <c r="AX454" s="14" t="s">
        <v>72</v>
      </c>
      <c r="AY454" s="246" t="s">
        <v>120</v>
      </c>
    </row>
    <row r="455" s="12" customFormat="1" ht="22.8" customHeight="1">
      <c r="A455" s="12"/>
      <c r="B455" s="191"/>
      <c r="C455" s="192"/>
      <c r="D455" s="193" t="s">
        <v>71</v>
      </c>
      <c r="E455" s="205" t="s">
        <v>678</v>
      </c>
      <c r="F455" s="205" t="s">
        <v>679</v>
      </c>
      <c r="G455" s="192"/>
      <c r="H455" s="192"/>
      <c r="I455" s="195"/>
      <c r="J455" s="206">
        <f>BK455</f>
        <v>0</v>
      </c>
      <c r="K455" s="192"/>
      <c r="L455" s="197"/>
      <c r="M455" s="198"/>
      <c r="N455" s="199"/>
      <c r="O455" s="199"/>
      <c r="P455" s="200">
        <f>SUM(P456:P466)</f>
        <v>0</v>
      </c>
      <c r="Q455" s="199"/>
      <c r="R455" s="200">
        <f>SUM(R456:R466)</f>
        <v>0</v>
      </c>
      <c r="S455" s="199"/>
      <c r="T455" s="201">
        <f>SUM(T456:T466)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02" t="s">
        <v>80</v>
      </c>
      <c r="AT455" s="203" t="s">
        <v>71</v>
      </c>
      <c r="AU455" s="203" t="s">
        <v>80</v>
      </c>
      <c r="AY455" s="202" t="s">
        <v>120</v>
      </c>
      <c r="BK455" s="204">
        <f>SUM(BK456:BK466)</f>
        <v>0</v>
      </c>
    </row>
    <row r="456" s="2" customFormat="1" ht="37.8" customHeight="1">
      <c r="A456" s="41"/>
      <c r="B456" s="42"/>
      <c r="C456" s="207" t="s">
        <v>680</v>
      </c>
      <c r="D456" s="207" t="s">
        <v>122</v>
      </c>
      <c r="E456" s="208" t="s">
        <v>681</v>
      </c>
      <c r="F456" s="209" t="s">
        <v>682</v>
      </c>
      <c r="G456" s="210" t="s">
        <v>255</v>
      </c>
      <c r="H456" s="211">
        <v>400.70999999999998</v>
      </c>
      <c r="I456" s="212"/>
      <c r="J456" s="213">
        <f>ROUND(I456*H456,2)</f>
        <v>0</v>
      </c>
      <c r="K456" s="209" t="s">
        <v>126</v>
      </c>
      <c r="L456" s="47"/>
      <c r="M456" s="214" t="s">
        <v>19</v>
      </c>
      <c r="N456" s="215" t="s">
        <v>43</v>
      </c>
      <c r="O456" s="87"/>
      <c r="P456" s="216">
        <f>O456*H456</f>
        <v>0</v>
      </c>
      <c r="Q456" s="216">
        <v>0</v>
      </c>
      <c r="R456" s="216">
        <f>Q456*H456</f>
        <v>0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127</v>
      </c>
      <c r="AT456" s="218" t="s">
        <v>122</v>
      </c>
      <c r="AU456" s="218" t="s">
        <v>82</v>
      </c>
      <c r="AY456" s="20" t="s">
        <v>120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80</v>
      </c>
      <c r="BK456" s="219">
        <f>ROUND(I456*H456,2)</f>
        <v>0</v>
      </c>
      <c r="BL456" s="20" t="s">
        <v>127</v>
      </c>
      <c r="BM456" s="218" t="s">
        <v>683</v>
      </c>
    </row>
    <row r="457" s="2" customFormat="1">
      <c r="A457" s="41"/>
      <c r="B457" s="42"/>
      <c r="C457" s="43"/>
      <c r="D457" s="220" t="s">
        <v>129</v>
      </c>
      <c r="E457" s="43"/>
      <c r="F457" s="221" t="s">
        <v>684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129</v>
      </c>
      <c r="AU457" s="20" t="s">
        <v>82</v>
      </c>
    </row>
    <row r="458" s="2" customFormat="1" ht="37.8" customHeight="1">
      <c r="A458" s="41"/>
      <c r="B458" s="42"/>
      <c r="C458" s="207" t="s">
        <v>685</v>
      </c>
      <c r="D458" s="207" t="s">
        <v>122</v>
      </c>
      <c r="E458" s="208" t="s">
        <v>686</v>
      </c>
      <c r="F458" s="209" t="s">
        <v>687</v>
      </c>
      <c r="G458" s="210" t="s">
        <v>255</v>
      </c>
      <c r="H458" s="211">
        <v>3606.3899999999999</v>
      </c>
      <c r="I458" s="212"/>
      <c r="J458" s="213">
        <f>ROUND(I458*H458,2)</f>
        <v>0</v>
      </c>
      <c r="K458" s="209" t="s">
        <v>126</v>
      </c>
      <c r="L458" s="47"/>
      <c r="M458" s="214" t="s">
        <v>19</v>
      </c>
      <c r="N458" s="215" t="s">
        <v>43</v>
      </c>
      <c r="O458" s="87"/>
      <c r="P458" s="216">
        <f>O458*H458</f>
        <v>0</v>
      </c>
      <c r="Q458" s="216">
        <v>0</v>
      </c>
      <c r="R458" s="216">
        <f>Q458*H458</f>
        <v>0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127</v>
      </c>
      <c r="AT458" s="218" t="s">
        <v>122</v>
      </c>
      <c r="AU458" s="218" t="s">
        <v>82</v>
      </c>
      <c r="AY458" s="20" t="s">
        <v>120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80</v>
      </c>
      <c r="BK458" s="219">
        <f>ROUND(I458*H458,2)</f>
        <v>0</v>
      </c>
      <c r="BL458" s="20" t="s">
        <v>127</v>
      </c>
      <c r="BM458" s="218" t="s">
        <v>688</v>
      </c>
    </row>
    <row r="459" s="2" customFormat="1">
      <c r="A459" s="41"/>
      <c r="B459" s="42"/>
      <c r="C459" s="43"/>
      <c r="D459" s="220" t="s">
        <v>129</v>
      </c>
      <c r="E459" s="43"/>
      <c r="F459" s="221" t="s">
        <v>689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129</v>
      </c>
      <c r="AU459" s="20" t="s">
        <v>82</v>
      </c>
    </row>
    <row r="460" s="13" customFormat="1">
      <c r="A460" s="13"/>
      <c r="B460" s="225"/>
      <c r="C460" s="226"/>
      <c r="D460" s="227" t="s">
        <v>131</v>
      </c>
      <c r="E460" s="226"/>
      <c r="F460" s="229" t="s">
        <v>690</v>
      </c>
      <c r="G460" s="226"/>
      <c r="H460" s="230">
        <v>3606.3899999999999</v>
      </c>
      <c r="I460" s="231"/>
      <c r="J460" s="226"/>
      <c r="K460" s="226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131</v>
      </c>
      <c r="AU460" s="236" t="s">
        <v>82</v>
      </c>
      <c r="AV460" s="13" t="s">
        <v>82</v>
      </c>
      <c r="AW460" s="13" t="s">
        <v>4</v>
      </c>
      <c r="AX460" s="13" t="s">
        <v>80</v>
      </c>
      <c r="AY460" s="236" t="s">
        <v>120</v>
      </c>
    </row>
    <row r="461" s="2" customFormat="1" ht="24.15" customHeight="1">
      <c r="A461" s="41"/>
      <c r="B461" s="42"/>
      <c r="C461" s="207" t="s">
        <v>691</v>
      </c>
      <c r="D461" s="207" t="s">
        <v>122</v>
      </c>
      <c r="E461" s="208" t="s">
        <v>692</v>
      </c>
      <c r="F461" s="209" t="s">
        <v>693</v>
      </c>
      <c r="G461" s="210" t="s">
        <v>255</v>
      </c>
      <c r="H461" s="211">
        <v>400.70999999999998</v>
      </c>
      <c r="I461" s="212"/>
      <c r="J461" s="213">
        <f>ROUND(I461*H461,2)</f>
        <v>0</v>
      </c>
      <c r="K461" s="209" t="s">
        <v>126</v>
      </c>
      <c r="L461" s="47"/>
      <c r="M461" s="214" t="s">
        <v>19</v>
      </c>
      <c r="N461" s="215" t="s">
        <v>43</v>
      </c>
      <c r="O461" s="87"/>
      <c r="P461" s="216">
        <f>O461*H461</f>
        <v>0</v>
      </c>
      <c r="Q461" s="216">
        <v>0</v>
      </c>
      <c r="R461" s="216">
        <f>Q461*H461</f>
        <v>0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127</v>
      </c>
      <c r="AT461" s="218" t="s">
        <v>122</v>
      </c>
      <c r="AU461" s="218" t="s">
        <v>82</v>
      </c>
      <c r="AY461" s="20" t="s">
        <v>120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80</v>
      </c>
      <c r="BK461" s="219">
        <f>ROUND(I461*H461,2)</f>
        <v>0</v>
      </c>
      <c r="BL461" s="20" t="s">
        <v>127</v>
      </c>
      <c r="BM461" s="218" t="s">
        <v>694</v>
      </c>
    </row>
    <row r="462" s="2" customFormat="1">
      <c r="A462" s="41"/>
      <c r="B462" s="42"/>
      <c r="C462" s="43"/>
      <c r="D462" s="220" t="s">
        <v>129</v>
      </c>
      <c r="E462" s="43"/>
      <c r="F462" s="221" t="s">
        <v>695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129</v>
      </c>
      <c r="AU462" s="20" t="s">
        <v>82</v>
      </c>
    </row>
    <row r="463" s="2" customFormat="1" ht="44.25" customHeight="1">
      <c r="A463" s="41"/>
      <c r="B463" s="42"/>
      <c r="C463" s="207" t="s">
        <v>696</v>
      </c>
      <c r="D463" s="207" t="s">
        <v>122</v>
      </c>
      <c r="E463" s="208" t="s">
        <v>697</v>
      </c>
      <c r="F463" s="209" t="s">
        <v>698</v>
      </c>
      <c r="G463" s="210" t="s">
        <v>255</v>
      </c>
      <c r="H463" s="211">
        <v>356.67700000000002</v>
      </c>
      <c r="I463" s="212"/>
      <c r="J463" s="213">
        <f>ROUND(I463*H463,2)</f>
        <v>0</v>
      </c>
      <c r="K463" s="209" t="s">
        <v>126</v>
      </c>
      <c r="L463" s="47"/>
      <c r="M463" s="214" t="s">
        <v>19</v>
      </c>
      <c r="N463" s="215" t="s">
        <v>43</v>
      </c>
      <c r="O463" s="87"/>
      <c r="P463" s="216">
        <f>O463*H463</f>
        <v>0</v>
      </c>
      <c r="Q463" s="216">
        <v>0</v>
      </c>
      <c r="R463" s="216">
        <f>Q463*H463</f>
        <v>0</v>
      </c>
      <c r="S463" s="216">
        <v>0</v>
      </c>
      <c r="T463" s="217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18" t="s">
        <v>127</v>
      </c>
      <c r="AT463" s="218" t="s">
        <v>122</v>
      </c>
      <c r="AU463" s="218" t="s">
        <v>82</v>
      </c>
      <c r="AY463" s="20" t="s">
        <v>120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20" t="s">
        <v>80</v>
      </c>
      <c r="BK463" s="219">
        <f>ROUND(I463*H463,2)</f>
        <v>0</v>
      </c>
      <c r="BL463" s="20" t="s">
        <v>127</v>
      </c>
      <c r="BM463" s="218" t="s">
        <v>699</v>
      </c>
    </row>
    <row r="464" s="2" customFormat="1">
      <c r="A464" s="41"/>
      <c r="B464" s="42"/>
      <c r="C464" s="43"/>
      <c r="D464" s="220" t="s">
        <v>129</v>
      </c>
      <c r="E464" s="43"/>
      <c r="F464" s="221" t="s">
        <v>700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129</v>
      </c>
      <c r="AU464" s="20" t="s">
        <v>82</v>
      </c>
    </row>
    <row r="465" s="2" customFormat="1" ht="44.25" customHeight="1">
      <c r="A465" s="41"/>
      <c r="B465" s="42"/>
      <c r="C465" s="207" t="s">
        <v>701</v>
      </c>
      <c r="D465" s="207" t="s">
        <v>122</v>
      </c>
      <c r="E465" s="208" t="s">
        <v>702</v>
      </c>
      <c r="F465" s="209" t="s">
        <v>703</v>
      </c>
      <c r="G465" s="210" t="s">
        <v>255</v>
      </c>
      <c r="H465" s="211">
        <v>39.415999999999997</v>
      </c>
      <c r="I465" s="212"/>
      <c r="J465" s="213">
        <f>ROUND(I465*H465,2)</f>
        <v>0</v>
      </c>
      <c r="K465" s="209" t="s">
        <v>126</v>
      </c>
      <c r="L465" s="47"/>
      <c r="M465" s="214" t="s">
        <v>19</v>
      </c>
      <c r="N465" s="215" t="s">
        <v>43</v>
      </c>
      <c r="O465" s="87"/>
      <c r="P465" s="216">
        <f>O465*H465</f>
        <v>0</v>
      </c>
      <c r="Q465" s="216">
        <v>0</v>
      </c>
      <c r="R465" s="216">
        <f>Q465*H465</f>
        <v>0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127</v>
      </c>
      <c r="AT465" s="218" t="s">
        <v>122</v>
      </c>
      <c r="AU465" s="218" t="s">
        <v>82</v>
      </c>
      <c r="AY465" s="20" t="s">
        <v>120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80</v>
      </c>
      <c r="BK465" s="219">
        <f>ROUND(I465*H465,2)</f>
        <v>0</v>
      </c>
      <c r="BL465" s="20" t="s">
        <v>127</v>
      </c>
      <c r="BM465" s="218" t="s">
        <v>704</v>
      </c>
    </row>
    <row r="466" s="2" customFormat="1">
      <c r="A466" s="41"/>
      <c r="B466" s="42"/>
      <c r="C466" s="43"/>
      <c r="D466" s="220" t="s">
        <v>129</v>
      </c>
      <c r="E466" s="43"/>
      <c r="F466" s="221" t="s">
        <v>705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129</v>
      </c>
      <c r="AU466" s="20" t="s">
        <v>82</v>
      </c>
    </row>
    <row r="467" s="12" customFormat="1" ht="22.8" customHeight="1">
      <c r="A467" s="12"/>
      <c r="B467" s="191"/>
      <c r="C467" s="192"/>
      <c r="D467" s="193" t="s">
        <v>71</v>
      </c>
      <c r="E467" s="205" t="s">
        <v>706</v>
      </c>
      <c r="F467" s="205" t="s">
        <v>707</v>
      </c>
      <c r="G467" s="192"/>
      <c r="H467" s="192"/>
      <c r="I467" s="195"/>
      <c r="J467" s="206">
        <f>BK467</f>
        <v>0</v>
      </c>
      <c r="K467" s="192"/>
      <c r="L467" s="197"/>
      <c r="M467" s="198"/>
      <c r="N467" s="199"/>
      <c r="O467" s="199"/>
      <c r="P467" s="200">
        <f>SUM(P468:P469)</f>
        <v>0</v>
      </c>
      <c r="Q467" s="199"/>
      <c r="R467" s="200">
        <f>SUM(R468:R469)</f>
        <v>0</v>
      </c>
      <c r="S467" s="199"/>
      <c r="T467" s="201">
        <f>SUM(T468:T469)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02" t="s">
        <v>80</v>
      </c>
      <c r="AT467" s="203" t="s">
        <v>71</v>
      </c>
      <c r="AU467" s="203" t="s">
        <v>80</v>
      </c>
      <c r="AY467" s="202" t="s">
        <v>120</v>
      </c>
      <c r="BK467" s="204">
        <f>SUM(BK468:BK469)</f>
        <v>0</v>
      </c>
    </row>
    <row r="468" s="2" customFormat="1" ht="44.25" customHeight="1">
      <c r="A468" s="41"/>
      <c r="B468" s="42"/>
      <c r="C468" s="207" t="s">
        <v>708</v>
      </c>
      <c r="D468" s="207" t="s">
        <v>122</v>
      </c>
      <c r="E468" s="208" t="s">
        <v>709</v>
      </c>
      <c r="F468" s="209" t="s">
        <v>710</v>
      </c>
      <c r="G468" s="210" t="s">
        <v>255</v>
      </c>
      <c r="H468" s="211">
        <v>555.30200000000002</v>
      </c>
      <c r="I468" s="212"/>
      <c r="J468" s="213">
        <f>ROUND(I468*H468,2)</f>
        <v>0</v>
      </c>
      <c r="K468" s="209" t="s">
        <v>126</v>
      </c>
      <c r="L468" s="47"/>
      <c r="M468" s="214" t="s">
        <v>19</v>
      </c>
      <c r="N468" s="215" t="s">
        <v>43</v>
      </c>
      <c r="O468" s="87"/>
      <c r="P468" s="216">
        <f>O468*H468</f>
        <v>0</v>
      </c>
      <c r="Q468" s="216">
        <v>0</v>
      </c>
      <c r="R468" s="216">
        <f>Q468*H468</f>
        <v>0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127</v>
      </c>
      <c r="AT468" s="218" t="s">
        <v>122</v>
      </c>
      <c r="AU468" s="218" t="s">
        <v>82</v>
      </c>
      <c r="AY468" s="20" t="s">
        <v>120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80</v>
      </c>
      <c r="BK468" s="219">
        <f>ROUND(I468*H468,2)</f>
        <v>0</v>
      </c>
      <c r="BL468" s="20" t="s">
        <v>127</v>
      </c>
      <c r="BM468" s="218" t="s">
        <v>711</v>
      </c>
    </row>
    <row r="469" s="2" customFormat="1">
      <c r="A469" s="41"/>
      <c r="B469" s="42"/>
      <c r="C469" s="43"/>
      <c r="D469" s="220" t="s">
        <v>129</v>
      </c>
      <c r="E469" s="43"/>
      <c r="F469" s="221" t="s">
        <v>712</v>
      </c>
      <c r="G469" s="43"/>
      <c r="H469" s="43"/>
      <c r="I469" s="222"/>
      <c r="J469" s="43"/>
      <c r="K469" s="43"/>
      <c r="L469" s="47"/>
      <c r="M469" s="279"/>
      <c r="N469" s="280"/>
      <c r="O469" s="281"/>
      <c r="P469" s="281"/>
      <c r="Q469" s="281"/>
      <c r="R469" s="281"/>
      <c r="S469" s="281"/>
      <c r="T469" s="282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129</v>
      </c>
      <c r="AU469" s="20" t="s">
        <v>82</v>
      </c>
    </row>
    <row r="470" s="2" customFormat="1" ht="6.96" customHeight="1">
      <c r="A470" s="41"/>
      <c r="B470" s="62"/>
      <c r="C470" s="63"/>
      <c r="D470" s="63"/>
      <c r="E470" s="63"/>
      <c r="F470" s="63"/>
      <c r="G470" s="63"/>
      <c r="H470" s="63"/>
      <c r="I470" s="63"/>
      <c r="J470" s="63"/>
      <c r="K470" s="63"/>
      <c r="L470" s="47"/>
      <c r="M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</sheetData>
  <sheetProtection sheet="1" autoFilter="0" formatColumns="0" formatRows="0" objects="1" scenarios="1" spinCount="100000" saltValue="AxU6hQkaObA/Vmkr373k7zIDg8OPZXi+xI8d21INxosHpRlidGsbBUkaih3R9YIdZUmz6ym2JbvT8JpretfWDA==" hashValue="wG5TKWBJHUUhHA/o5eMvEuqrvG6WLC3oN8/q9Nf5S8m/yd3jMC3L4hdo+7XoeczdbxHy8zJwu+0hpCzUeY97Xw==" algorithmName="SHA-512" password="CC35"/>
  <autoFilter ref="C87:K46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1211101"/>
    <hyperlink ref="F96" r:id="rId2" display="https://podminky.urs.cz/item/CS_URS_2025_01/112155315"/>
    <hyperlink ref="F100" r:id="rId3" display="https://podminky.urs.cz/item/CS_URS_2025_01/113106132"/>
    <hyperlink ref="F104" r:id="rId4" display="https://podminky.urs.cz/item/CS_URS_2025_01/113106134"/>
    <hyperlink ref="F108" r:id="rId5" display="https://podminky.urs.cz/item/CS_URS_2025_01/113107162"/>
    <hyperlink ref="F112" r:id="rId6" display="https://podminky.urs.cz/item/CS_URS_2025_01/113107183"/>
    <hyperlink ref="F116" r:id="rId7" display="https://podminky.urs.cz/item/CS_URS_2025_01/113107225"/>
    <hyperlink ref="F120" r:id="rId8" display="https://podminky.urs.cz/item/CS_URS_2025_01/113107332"/>
    <hyperlink ref="F123" r:id="rId9" display="https://podminky.urs.cz/item/CS_URS_2025_01/113154512"/>
    <hyperlink ref="F127" r:id="rId10" display="https://podminky.urs.cz/item/CS_URS_2025_01/113201112"/>
    <hyperlink ref="F131" r:id="rId11" display="https://podminky.urs.cz/item/CS_URS_2025_01/113202111"/>
    <hyperlink ref="F134" r:id="rId12" display="https://podminky.urs.cz/item/CS_URS_2025_01/121151113"/>
    <hyperlink ref="F138" r:id="rId13" display="https://podminky.urs.cz/item/CS_URS_2025_01/122452204"/>
    <hyperlink ref="F147" r:id="rId14" display="https://podminky.urs.cz/item/CS_URS_2025_01/129001101"/>
    <hyperlink ref="F150" r:id="rId15" display="https://podminky.urs.cz/item/CS_URS_2025_01/134702102"/>
    <hyperlink ref="F155" r:id="rId16" display="https://podminky.urs.cz/item/CS_URS_2025_01/162351103"/>
    <hyperlink ref="F161" r:id="rId17" display="https://podminky.urs.cz/item/CS_URS_2025_01/162451106"/>
    <hyperlink ref="F167" r:id="rId18" display="https://podminky.urs.cz/item/CS_URS_2025_01/162751117"/>
    <hyperlink ref="F179" r:id="rId19" display="https://podminky.urs.cz/item/CS_URS_2025_01/167151101"/>
    <hyperlink ref="F185" r:id="rId20" display="https://podminky.urs.cz/item/CS_URS_2025_01/171151103"/>
    <hyperlink ref="F191" r:id="rId21" display="https://podminky.urs.cz/item/CS_URS_2025_01/171152111"/>
    <hyperlink ref="F198" r:id="rId22" display="https://podminky.urs.cz/item/CS_URS_2025_01/171201231"/>
    <hyperlink ref="F201" r:id="rId23" display="https://podminky.urs.cz/item/CS_URS_2025_01/171203111"/>
    <hyperlink ref="F207" r:id="rId24" display="https://podminky.urs.cz/item/CS_URS_2025_01/171251201"/>
    <hyperlink ref="F209" r:id="rId25" display="https://podminky.urs.cz/item/CS_URS_2025_01/174151101"/>
    <hyperlink ref="F217" r:id="rId26" display="https://podminky.urs.cz/item/CS_URS_2025_01/181111121"/>
    <hyperlink ref="F221" r:id="rId27" display="https://podminky.urs.cz/item/CS_URS_2025_01/181111122"/>
    <hyperlink ref="F225" r:id="rId28" display="https://podminky.urs.cz/item/CS_URS_2025_01/181351103"/>
    <hyperlink ref="F234" r:id="rId29" display="https://podminky.urs.cz/item/CS_URS_2025_01/181411132"/>
    <hyperlink ref="F240" r:id="rId30" display="https://podminky.urs.cz/item/CS_URS_2025_01/181951112"/>
    <hyperlink ref="F244" r:id="rId31" display="https://podminky.urs.cz/item/CS_URS_2025_01/182351023"/>
    <hyperlink ref="F249" r:id="rId32" display="https://podminky.urs.cz/item/CS_URS_2025_01/183403261"/>
    <hyperlink ref="F251" r:id="rId33" display="https://podminky.urs.cz/item/CS_URS_2025_01/184818233"/>
    <hyperlink ref="F255" r:id="rId34" display="https://podminky.urs.cz/item/CS_URS_2025_01/184853511"/>
    <hyperlink ref="F257" r:id="rId35" display="https://podminky.urs.cz/item/CS_URS_2025_01/184853512"/>
    <hyperlink ref="F260" r:id="rId36" display="https://podminky.urs.cz/item/CS_URS_2025_01/185803112"/>
    <hyperlink ref="F263" r:id="rId37" display="https://podminky.urs.cz/item/CS_URS_2025_01/211531111"/>
    <hyperlink ref="F268" r:id="rId38" display="https://podminky.urs.cz/item/CS_URS_2025_01/211971110"/>
    <hyperlink ref="F278" r:id="rId39" display="https://podminky.urs.cz/item/CS_URS_2025_01/213141111"/>
    <hyperlink ref="F284" r:id="rId40" display="https://podminky.urs.cz/item/CS_URS_2025_01/243311111"/>
    <hyperlink ref="F288" r:id="rId41" display="https://podminky.urs.cz/item/CS_URS_2025_01/243531111"/>
    <hyperlink ref="F292" r:id="rId42" display="https://podminky.urs.cz/item/CS_URS_2025_01/249791135"/>
    <hyperlink ref="F297" r:id="rId43" display="https://podminky.urs.cz/item/CS_URS_2025_01/339921131"/>
    <hyperlink ref="F303" r:id="rId44" display="https://podminky.urs.cz/item/CS_URS_2025_01/564851011"/>
    <hyperlink ref="F308" r:id="rId45" display="https://podminky.urs.cz/item/CS_URS_2025_01/564851111"/>
    <hyperlink ref="F313" r:id="rId46" display="https://podminky.urs.cz/item/CS_URS_2025_01/564861011"/>
    <hyperlink ref="F319" r:id="rId47" display="https://podminky.urs.cz/item/CS_URS_2025_01/564861111"/>
    <hyperlink ref="F324" r:id="rId48" display="https://podminky.urs.cz/item/CS_URS_2025_01/565145111"/>
    <hyperlink ref="F331" r:id="rId49" display="https://podminky.urs.cz/item/CS_URS_2025_01/573111112"/>
    <hyperlink ref="F335" r:id="rId50" display="https://podminky.urs.cz/item/CS_URS_2025_01/573211107"/>
    <hyperlink ref="F341" r:id="rId51" display="https://podminky.urs.cz/item/CS_URS_2025_01/577134111"/>
    <hyperlink ref="F347" r:id="rId52" display="https://podminky.urs.cz/item/CS_URS_2025_01/596211210"/>
    <hyperlink ref="F355" r:id="rId53" display="https://podminky.urs.cz/item/CS_URS_2025_01/596212211"/>
    <hyperlink ref="F362" r:id="rId54" display="https://podminky.urs.cz/item/CS_URS_2025_01/871313121"/>
    <hyperlink ref="F368" r:id="rId55" display="https://podminky.urs.cz/item/CS_URS_2025_01/87726R034"/>
    <hyperlink ref="F370" r:id="rId56" display="https://podminky.urs.cz/item/CS_URS_2025_01/894411311"/>
    <hyperlink ref="F376" r:id="rId57" display="https://podminky.urs.cz/item/CS_URS_2025_01/894412411"/>
    <hyperlink ref="F381" r:id="rId58" display="https://podminky.urs.cz/item/CS_URS_2025_01/899132121"/>
    <hyperlink ref="F385" r:id="rId59" display="https://podminky.urs.cz/item/CS_URS_2025_01/899204112"/>
    <hyperlink ref="F391" r:id="rId60" display="https://podminky.urs.cz/item/CS_URS_2025_01/912211111"/>
    <hyperlink ref="F406" r:id="rId61" display="https://podminky.urs.cz/item/CS_URS_2025_01/915231111"/>
    <hyperlink ref="F410" r:id="rId62" display="https://podminky.urs.cz/item/CS_URS_2025_01/915491211"/>
    <hyperlink ref="F416" r:id="rId63" display="https://podminky.urs.cz/item/CS_URS_2025_01/915621111"/>
    <hyperlink ref="F418" r:id="rId64" display="https://podminky.urs.cz/item/CS_URS_2025_01/916131213"/>
    <hyperlink ref="F428" r:id="rId65" display="https://podminky.urs.cz/item/CS_URS_2025_01/916231213"/>
    <hyperlink ref="F436" r:id="rId66" display="https://podminky.urs.cz/item/CS_URS_2025_01/919726122"/>
    <hyperlink ref="F440" r:id="rId67" display="https://podminky.urs.cz/item/CS_URS_2025_01/919726123"/>
    <hyperlink ref="F444" r:id="rId68" display="https://podminky.urs.cz/item/CS_URS_2025_01/919735111"/>
    <hyperlink ref="F451" r:id="rId69" display="https://podminky.urs.cz/item/CS_URS_2025_01/979054451"/>
    <hyperlink ref="F457" r:id="rId70" display="https://podminky.urs.cz/item/CS_URS_2025_01/997221551"/>
    <hyperlink ref="F459" r:id="rId71" display="https://podminky.urs.cz/item/CS_URS_2025_01/997221559"/>
    <hyperlink ref="F462" r:id="rId72" display="https://podminky.urs.cz/item/CS_URS_2025_01/997221611"/>
    <hyperlink ref="F464" r:id="rId73" display="https://podminky.urs.cz/item/CS_URS_2025_01/997221861"/>
    <hyperlink ref="F466" r:id="rId74" display="https://podminky.urs.cz/item/CS_URS_2025_01/997221875"/>
    <hyperlink ref="F469" r:id="rId75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Dobruška - Účelová komunikace a zpevněné plochy za gymnáziem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713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714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Královohradecký kraj, Pivovarské náměstí 1245/2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Hronovský – dopravní projekce s.r.o.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Kamil Hronovský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ROUND((SUM(BE81:BE107)),  2)</f>
        <v>0</v>
      </c>
      <c r="G33" s="41"/>
      <c r="H33" s="41"/>
      <c r="I33" s="151">
        <v>0.20999999999999999</v>
      </c>
      <c r="J33" s="150">
        <f>ROUND(((SUM(BE81:BE107))*I33),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ROUND((SUM(BF81:BF107)),  2)</f>
        <v>0</v>
      </c>
      <c r="G34" s="41"/>
      <c r="H34" s="41"/>
      <c r="I34" s="151">
        <v>0.12</v>
      </c>
      <c r="J34" s="150">
        <f>ROUND(((SUM(BF81:BF107))*I34),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ROUND((SUM(BG81:BG107)),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ROUND((SUM(BH81:BH107)),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ROUND((SUM(BI81:BI107)),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Dobruška - Účelová komunikace a zpevněné plochy za gymnáziem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401 - Elektroinstalace dobíjecích stanic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 xml:space="preserve">Královohradecký kraj, Pivovarské náměstí 1245/2 </v>
      </c>
      <c r="G54" s="43"/>
      <c r="H54" s="43"/>
      <c r="I54" s="35" t="s">
        <v>31</v>
      </c>
      <c r="J54" s="39" t="str">
        <f>E21</f>
        <v>Hronovský – dopravní projekce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Kamil Hronovský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715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716</v>
      </c>
      <c r="E61" s="171"/>
      <c r="F61" s="171"/>
      <c r="G61" s="171"/>
      <c r="H61" s="171"/>
      <c r="I61" s="171"/>
      <c r="J61" s="172">
        <f>J97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105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Dobruška - Účelová komunikace a zpevněné plochy za gymnáziem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90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SO 401 - Elektroinstalace dobíjecích stanic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 xml:space="preserve"> </v>
      </c>
      <c r="G75" s="43"/>
      <c r="H75" s="43"/>
      <c r="I75" s="35" t="s">
        <v>23</v>
      </c>
      <c r="J75" s="75" t="str">
        <f>IF(J12="","",J12)</f>
        <v>22. 5. 2025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 xml:space="preserve">Královohradecký kraj, Pivovarské náměstí 1245/2 </v>
      </c>
      <c r="G77" s="43"/>
      <c r="H77" s="43"/>
      <c r="I77" s="35" t="s">
        <v>31</v>
      </c>
      <c r="J77" s="39" t="str">
        <f>E21</f>
        <v>Hronovský – dopravní projekce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29</v>
      </c>
      <c r="D78" s="43"/>
      <c r="E78" s="43"/>
      <c r="F78" s="30" t="str">
        <f>IF(E18="","",E18)</f>
        <v>Vyplň údaj</v>
      </c>
      <c r="G78" s="43"/>
      <c r="H78" s="43"/>
      <c r="I78" s="35" t="s">
        <v>34</v>
      </c>
      <c r="J78" s="39" t="str">
        <f>E24</f>
        <v xml:space="preserve">Kamil Hronovský 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106</v>
      </c>
      <c r="D80" s="183" t="s">
        <v>57</v>
      </c>
      <c r="E80" s="183" t="s">
        <v>53</v>
      </c>
      <c r="F80" s="183" t="s">
        <v>54</v>
      </c>
      <c r="G80" s="183" t="s">
        <v>107</v>
      </c>
      <c r="H80" s="183" t="s">
        <v>108</v>
      </c>
      <c r="I80" s="183" t="s">
        <v>109</v>
      </c>
      <c r="J80" s="183" t="s">
        <v>94</v>
      </c>
      <c r="K80" s="184" t="s">
        <v>110</v>
      </c>
      <c r="L80" s="185"/>
      <c r="M80" s="95" t="s">
        <v>19</v>
      </c>
      <c r="N80" s="96" t="s">
        <v>42</v>
      </c>
      <c r="O80" s="96" t="s">
        <v>111</v>
      </c>
      <c r="P80" s="96" t="s">
        <v>112</v>
      </c>
      <c r="Q80" s="96" t="s">
        <v>113</v>
      </c>
      <c r="R80" s="96" t="s">
        <v>114</v>
      </c>
      <c r="S80" s="96" t="s">
        <v>115</v>
      </c>
      <c r="T80" s="97" t="s">
        <v>116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117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P82+P97</f>
        <v>0</v>
      </c>
      <c r="Q81" s="99"/>
      <c r="R81" s="188">
        <f>R82+R97</f>
        <v>0</v>
      </c>
      <c r="S81" s="99"/>
      <c r="T81" s="189">
        <f>T82+T97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71</v>
      </c>
      <c r="AU81" s="20" t="s">
        <v>95</v>
      </c>
      <c r="BK81" s="190">
        <f>BK82+BK97</f>
        <v>0</v>
      </c>
    </row>
    <row r="82" s="12" customFormat="1" ht="25.92" customHeight="1">
      <c r="A82" s="12"/>
      <c r="B82" s="191"/>
      <c r="C82" s="192"/>
      <c r="D82" s="193" t="s">
        <v>71</v>
      </c>
      <c r="E82" s="194" t="s">
        <v>717</v>
      </c>
      <c r="F82" s="194" t="s">
        <v>718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SUM(P83:P96)</f>
        <v>0</v>
      </c>
      <c r="Q82" s="199"/>
      <c r="R82" s="200">
        <f>SUM(R83:R96)</f>
        <v>0</v>
      </c>
      <c r="S82" s="199"/>
      <c r="T82" s="201">
        <f>SUM(T83:T96)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80</v>
      </c>
      <c r="AT82" s="203" t="s">
        <v>71</v>
      </c>
      <c r="AU82" s="203" t="s">
        <v>72</v>
      </c>
      <c r="AY82" s="202" t="s">
        <v>120</v>
      </c>
      <c r="BK82" s="204">
        <f>SUM(BK83:BK96)</f>
        <v>0</v>
      </c>
    </row>
    <row r="83" s="2" customFormat="1" ht="16.5" customHeight="1">
      <c r="A83" s="41"/>
      <c r="B83" s="42"/>
      <c r="C83" s="207" t="s">
        <v>80</v>
      </c>
      <c r="D83" s="207" t="s">
        <v>122</v>
      </c>
      <c r="E83" s="208" t="s">
        <v>719</v>
      </c>
      <c r="F83" s="209" t="s">
        <v>720</v>
      </c>
      <c r="G83" s="210" t="s">
        <v>721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43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480</v>
      </c>
      <c r="AT83" s="218" t="s">
        <v>122</v>
      </c>
      <c r="AU83" s="218" t="s">
        <v>80</v>
      </c>
      <c r="AY83" s="20" t="s">
        <v>120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80</v>
      </c>
      <c r="BK83" s="219">
        <f>ROUND(I83*H83,2)</f>
        <v>0</v>
      </c>
      <c r="BL83" s="20" t="s">
        <v>480</v>
      </c>
      <c r="BM83" s="218" t="s">
        <v>82</v>
      </c>
    </row>
    <row r="84" s="2" customFormat="1" ht="21.75" customHeight="1">
      <c r="A84" s="41"/>
      <c r="B84" s="42"/>
      <c r="C84" s="207" t="s">
        <v>82</v>
      </c>
      <c r="D84" s="207" t="s">
        <v>122</v>
      </c>
      <c r="E84" s="208" t="s">
        <v>722</v>
      </c>
      <c r="F84" s="209" t="s">
        <v>723</v>
      </c>
      <c r="G84" s="210" t="s">
        <v>721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43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480</v>
      </c>
      <c r="AT84" s="218" t="s">
        <v>122</v>
      </c>
      <c r="AU84" s="218" t="s">
        <v>80</v>
      </c>
      <c r="AY84" s="20" t="s">
        <v>120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480</v>
      </c>
      <c r="BM84" s="218" t="s">
        <v>127</v>
      </c>
    </row>
    <row r="85" s="2" customFormat="1" ht="16.5" customHeight="1">
      <c r="A85" s="41"/>
      <c r="B85" s="42"/>
      <c r="C85" s="207" t="s">
        <v>138</v>
      </c>
      <c r="D85" s="207" t="s">
        <v>122</v>
      </c>
      <c r="E85" s="208" t="s">
        <v>724</v>
      </c>
      <c r="F85" s="209" t="s">
        <v>725</v>
      </c>
      <c r="G85" s="210" t="s">
        <v>721</v>
      </c>
      <c r="H85" s="211">
        <v>2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43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480</v>
      </c>
      <c r="AT85" s="218" t="s">
        <v>122</v>
      </c>
      <c r="AU85" s="218" t="s">
        <v>80</v>
      </c>
      <c r="AY85" s="20" t="s">
        <v>120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480</v>
      </c>
      <c r="BM85" s="218" t="s">
        <v>155</v>
      </c>
    </row>
    <row r="86" s="2" customFormat="1" ht="16.5" customHeight="1">
      <c r="A86" s="41"/>
      <c r="B86" s="42"/>
      <c r="C86" s="207" t="s">
        <v>127</v>
      </c>
      <c r="D86" s="207" t="s">
        <v>122</v>
      </c>
      <c r="E86" s="208" t="s">
        <v>726</v>
      </c>
      <c r="F86" s="209" t="s">
        <v>727</v>
      </c>
      <c r="G86" s="210" t="s">
        <v>721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43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480</v>
      </c>
      <c r="AT86" s="218" t="s">
        <v>122</v>
      </c>
      <c r="AU86" s="218" t="s">
        <v>80</v>
      </c>
      <c r="AY86" s="20" t="s">
        <v>120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480</v>
      </c>
      <c r="BM86" s="218" t="s">
        <v>166</v>
      </c>
    </row>
    <row r="87" s="2" customFormat="1" ht="16.5" customHeight="1">
      <c r="A87" s="41"/>
      <c r="B87" s="42"/>
      <c r="C87" s="207" t="s">
        <v>149</v>
      </c>
      <c r="D87" s="207" t="s">
        <v>122</v>
      </c>
      <c r="E87" s="208" t="s">
        <v>728</v>
      </c>
      <c r="F87" s="209" t="s">
        <v>729</v>
      </c>
      <c r="G87" s="210" t="s">
        <v>181</v>
      </c>
      <c r="H87" s="211">
        <v>35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480</v>
      </c>
      <c r="AT87" s="218" t="s">
        <v>122</v>
      </c>
      <c r="AU87" s="218" t="s">
        <v>80</v>
      </c>
      <c r="AY87" s="20" t="s">
        <v>120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480</v>
      </c>
      <c r="BM87" s="218" t="s">
        <v>178</v>
      </c>
    </row>
    <row r="88" s="2" customFormat="1" ht="16.5" customHeight="1">
      <c r="A88" s="41"/>
      <c r="B88" s="42"/>
      <c r="C88" s="207" t="s">
        <v>155</v>
      </c>
      <c r="D88" s="207" t="s">
        <v>122</v>
      </c>
      <c r="E88" s="208" t="s">
        <v>730</v>
      </c>
      <c r="F88" s="209" t="s">
        <v>731</v>
      </c>
      <c r="G88" s="210" t="s">
        <v>181</v>
      </c>
      <c r="H88" s="211">
        <v>22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43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480</v>
      </c>
      <c r="AT88" s="218" t="s">
        <v>122</v>
      </c>
      <c r="AU88" s="218" t="s">
        <v>80</v>
      </c>
      <c r="AY88" s="20" t="s">
        <v>120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480</v>
      </c>
      <c r="BM88" s="218" t="s">
        <v>8</v>
      </c>
    </row>
    <row r="89" s="2" customFormat="1" ht="16.5" customHeight="1">
      <c r="A89" s="41"/>
      <c r="B89" s="42"/>
      <c r="C89" s="207" t="s">
        <v>160</v>
      </c>
      <c r="D89" s="207" t="s">
        <v>122</v>
      </c>
      <c r="E89" s="208" t="s">
        <v>732</v>
      </c>
      <c r="F89" s="209" t="s">
        <v>733</v>
      </c>
      <c r="G89" s="210" t="s">
        <v>181</v>
      </c>
      <c r="H89" s="211">
        <v>8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43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480</v>
      </c>
      <c r="AT89" s="218" t="s">
        <v>122</v>
      </c>
      <c r="AU89" s="218" t="s">
        <v>80</v>
      </c>
      <c r="AY89" s="20" t="s">
        <v>120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480</v>
      </c>
      <c r="BM89" s="218" t="s">
        <v>207</v>
      </c>
    </row>
    <row r="90" s="2" customFormat="1" ht="16.5" customHeight="1">
      <c r="A90" s="41"/>
      <c r="B90" s="42"/>
      <c r="C90" s="207" t="s">
        <v>166</v>
      </c>
      <c r="D90" s="207" t="s">
        <v>122</v>
      </c>
      <c r="E90" s="208" t="s">
        <v>734</v>
      </c>
      <c r="F90" s="209" t="s">
        <v>735</v>
      </c>
      <c r="G90" s="210" t="s">
        <v>736</v>
      </c>
      <c r="H90" s="211">
        <v>8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480</v>
      </c>
      <c r="AT90" s="218" t="s">
        <v>122</v>
      </c>
      <c r="AU90" s="218" t="s">
        <v>80</v>
      </c>
      <c r="AY90" s="20" t="s">
        <v>120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480</v>
      </c>
      <c r="BM90" s="218" t="s">
        <v>220</v>
      </c>
    </row>
    <row r="91" s="2" customFormat="1" ht="24.15" customHeight="1">
      <c r="A91" s="41"/>
      <c r="B91" s="42"/>
      <c r="C91" s="207" t="s">
        <v>172</v>
      </c>
      <c r="D91" s="207" t="s">
        <v>122</v>
      </c>
      <c r="E91" s="208" t="s">
        <v>737</v>
      </c>
      <c r="F91" s="209" t="s">
        <v>738</v>
      </c>
      <c r="G91" s="210" t="s">
        <v>736</v>
      </c>
      <c r="H91" s="211">
        <v>17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480</v>
      </c>
      <c r="AT91" s="218" t="s">
        <v>122</v>
      </c>
      <c r="AU91" s="218" t="s">
        <v>80</v>
      </c>
      <c r="AY91" s="20" t="s">
        <v>120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480</v>
      </c>
      <c r="BM91" s="218" t="s">
        <v>234</v>
      </c>
    </row>
    <row r="92" s="2" customFormat="1" ht="16.5" customHeight="1">
      <c r="A92" s="41"/>
      <c r="B92" s="42"/>
      <c r="C92" s="207" t="s">
        <v>178</v>
      </c>
      <c r="D92" s="207" t="s">
        <v>122</v>
      </c>
      <c r="E92" s="208" t="s">
        <v>739</v>
      </c>
      <c r="F92" s="209" t="s">
        <v>740</v>
      </c>
      <c r="G92" s="210" t="s">
        <v>736</v>
      </c>
      <c r="H92" s="211">
        <v>17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43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480</v>
      </c>
      <c r="AT92" s="218" t="s">
        <v>122</v>
      </c>
      <c r="AU92" s="218" t="s">
        <v>80</v>
      </c>
      <c r="AY92" s="20" t="s">
        <v>120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480</v>
      </c>
      <c r="BM92" s="218" t="s">
        <v>246</v>
      </c>
    </row>
    <row r="93" s="2" customFormat="1" ht="16.5" customHeight="1">
      <c r="A93" s="41"/>
      <c r="B93" s="42"/>
      <c r="C93" s="207" t="s">
        <v>185</v>
      </c>
      <c r="D93" s="207" t="s">
        <v>122</v>
      </c>
      <c r="E93" s="208" t="s">
        <v>741</v>
      </c>
      <c r="F93" s="209" t="s">
        <v>742</v>
      </c>
      <c r="G93" s="210" t="s">
        <v>736</v>
      </c>
      <c r="H93" s="211">
        <v>17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43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480</v>
      </c>
      <c r="AT93" s="218" t="s">
        <v>122</v>
      </c>
      <c r="AU93" s="218" t="s">
        <v>80</v>
      </c>
      <c r="AY93" s="20" t="s">
        <v>120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480</v>
      </c>
      <c r="BM93" s="218" t="s">
        <v>258</v>
      </c>
    </row>
    <row r="94" s="2" customFormat="1" ht="16.5" customHeight="1">
      <c r="A94" s="41"/>
      <c r="B94" s="42"/>
      <c r="C94" s="207" t="s">
        <v>8</v>
      </c>
      <c r="D94" s="207" t="s">
        <v>122</v>
      </c>
      <c r="E94" s="208" t="s">
        <v>743</v>
      </c>
      <c r="F94" s="209" t="s">
        <v>744</v>
      </c>
      <c r="G94" s="210" t="s">
        <v>736</v>
      </c>
      <c r="H94" s="211">
        <v>17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480</v>
      </c>
      <c r="AT94" s="218" t="s">
        <v>122</v>
      </c>
      <c r="AU94" s="218" t="s">
        <v>80</v>
      </c>
      <c r="AY94" s="20" t="s">
        <v>120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480</v>
      </c>
      <c r="BM94" s="218" t="s">
        <v>270</v>
      </c>
    </row>
    <row r="95" s="2" customFormat="1" ht="16.5" customHeight="1">
      <c r="A95" s="41"/>
      <c r="B95" s="42"/>
      <c r="C95" s="207" t="s">
        <v>196</v>
      </c>
      <c r="D95" s="207" t="s">
        <v>122</v>
      </c>
      <c r="E95" s="208" t="s">
        <v>745</v>
      </c>
      <c r="F95" s="209" t="s">
        <v>746</v>
      </c>
      <c r="G95" s="210" t="s">
        <v>736</v>
      </c>
      <c r="H95" s="211">
        <v>17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43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480</v>
      </c>
      <c r="AT95" s="218" t="s">
        <v>122</v>
      </c>
      <c r="AU95" s="218" t="s">
        <v>80</v>
      </c>
      <c r="AY95" s="20" t="s">
        <v>120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480</v>
      </c>
      <c r="BM95" s="218" t="s">
        <v>281</v>
      </c>
    </row>
    <row r="96" s="2" customFormat="1" ht="16.5" customHeight="1">
      <c r="A96" s="41"/>
      <c r="B96" s="42"/>
      <c r="C96" s="207" t="s">
        <v>270</v>
      </c>
      <c r="D96" s="207" t="s">
        <v>122</v>
      </c>
      <c r="E96" s="208" t="s">
        <v>747</v>
      </c>
      <c r="F96" s="209" t="s">
        <v>748</v>
      </c>
      <c r="G96" s="210" t="s">
        <v>749</v>
      </c>
      <c r="H96" s="283"/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480</v>
      </c>
      <c r="AT96" s="218" t="s">
        <v>122</v>
      </c>
      <c r="AU96" s="218" t="s">
        <v>80</v>
      </c>
      <c r="AY96" s="20" t="s">
        <v>120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480</v>
      </c>
      <c r="BM96" s="218" t="s">
        <v>750</v>
      </c>
    </row>
    <row r="97" s="12" customFormat="1" ht="25.92" customHeight="1">
      <c r="A97" s="12"/>
      <c r="B97" s="191"/>
      <c r="C97" s="192"/>
      <c r="D97" s="193" t="s">
        <v>71</v>
      </c>
      <c r="E97" s="194" t="s">
        <v>751</v>
      </c>
      <c r="F97" s="194" t="s">
        <v>752</v>
      </c>
      <c r="G97" s="192"/>
      <c r="H97" s="192"/>
      <c r="I97" s="195"/>
      <c r="J97" s="196">
        <f>BK97</f>
        <v>0</v>
      </c>
      <c r="K97" s="192"/>
      <c r="L97" s="197"/>
      <c r="M97" s="198"/>
      <c r="N97" s="199"/>
      <c r="O97" s="199"/>
      <c r="P97" s="200">
        <f>SUM(P98:P107)</f>
        <v>0</v>
      </c>
      <c r="Q97" s="199"/>
      <c r="R97" s="200">
        <f>SUM(R98:R107)</f>
        <v>0</v>
      </c>
      <c r="S97" s="199"/>
      <c r="T97" s="201">
        <f>SUM(T98:T107)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80</v>
      </c>
      <c r="AT97" s="203" t="s">
        <v>71</v>
      </c>
      <c r="AU97" s="203" t="s">
        <v>72</v>
      </c>
      <c r="AY97" s="202" t="s">
        <v>120</v>
      </c>
      <c r="BK97" s="204">
        <f>SUM(BK98:BK107)</f>
        <v>0</v>
      </c>
    </row>
    <row r="98" s="2" customFormat="1" ht="16.5" customHeight="1">
      <c r="A98" s="41"/>
      <c r="B98" s="42"/>
      <c r="C98" s="207" t="s">
        <v>207</v>
      </c>
      <c r="D98" s="207" t="s">
        <v>122</v>
      </c>
      <c r="E98" s="208" t="s">
        <v>753</v>
      </c>
      <c r="F98" s="209" t="s">
        <v>754</v>
      </c>
      <c r="G98" s="210" t="s">
        <v>755</v>
      </c>
      <c r="H98" s="211">
        <v>0.029999999999999999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127</v>
      </c>
      <c r="AT98" s="218" t="s">
        <v>122</v>
      </c>
      <c r="AU98" s="218" t="s">
        <v>80</v>
      </c>
      <c r="AY98" s="20" t="s">
        <v>120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127</v>
      </c>
      <c r="BM98" s="218" t="s">
        <v>291</v>
      </c>
    </row>
    <row r="99" s="2" customFormat="1" ht="16.5" customHeight="1">
      <c r="A99" s="41"/>
      <c r="B99" s="42"/>
      <c r="C99" s="207" t="s">
        <v>213</v>
      </c>
      <c r="D99" s="207" t="s">
        <v>122</v>
      </c>
      <c r="E99" s="208" t="s">
        <v>756</v>
      </c>
      <c r="F99" s="209" t="s">
        <v>757</v>
      </c>
      <c r="G99" s="210" t="s">
        <v>199</v>
      </c>
      <c r="H99" s="211">
        <v>0.40000000000000002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127</v>
      </c>
      <c r="AT99" s="218" t="s">
        <v>122</v>
      </c>
      <c r="AU99" s="218" t="s">
        <v>80</v>
      </c>
      <c r="AY99" s="20" t="s">
        <v>120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127</v>
      </c>
      <c r="BM99" s="218" t="s">
        <v>177</v>
      </c>
    </row>
    <row r="100" s="2" customFormat="1" ht="16.5" customHeight="1">
      <c r="A100" s="41"/>
      <c r="B100" s="42"/>
      <c r="C100" s="207" t="s">
        <v>220</v>
      </c>
      <c r="D100" s="207" t="s">
        <v>122</v>
      </c>
      <c r="E100" s="208" t="s">
        <v>758</v>
      </c>
      <c r="F100" s="209" t="s">
        <v>759</v>
      </c>
      <c r="G100" s="210" t="s">
        <v>199</v>
      </c>
      <c r="H100" s="211">
        <v>0.34999999999999998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43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127</v>
      </c>
      <c r="AT100" s="218" t="s">
        <v>122</v>
      </c>
      <c r="AU100" s="218" t="s">
        <v>80</v>
      </c>
      <c r="AY100" s="20" t="s">
        <v>120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127</v>
      </c>
      <c r="BM100" s="218" t="s">
        <v>311</v>
      </c>
    </row>
    <row r="101" s="2" customFormat="1" ht="16.5" customHeight="1">
      <c r="A101" s="41"/>
      <c r="B101" s="42"/>
      <c r="C101" s="207" t="s">
        <v>227</v>
      </c>
      <c r="D101" s="207" t="s">
        <v>122</v>
      </c>
      <c r="E101" s="208" t="s">
        <v>760</v>
      </c>
      <c r="F101" s="209" t="s">
        <v>761</v>
      </c>
      <c r="G101" s="210" t="s">
        <v>199</v>
      </c>
      <c r="H101" s="211">
        <v>6.1600000000000001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127</v>
      </c>
      <c r="AT101" s="218" t="s">
        <v>122</v>
      </c>
      <c r="AU101" s="218" t="s">
        <v>80</v>
      </c>
      <c r="AY101" s="20" t="s">
        <v>120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127</v>
      </c>
      <c r="BM101" s="218" t="s">
        <v>321</v>
      </c>
    </row>
    <row r="102" s="2" customFormat="1" ht="16.5" customHeight="1">
      <c r="A102" s="41"/>
      <c r="B102" s="42"/>
      <c r="C102" s="207" t="s">
        <v>234</v>
      </c>
      <c r="D102" s="207" t="s">
        <v>122</v>
      </c>
      <c r="E102" s="208" t="s">
        <v>762</v>
      </c>
      <c r="F102" s="209" t="s">
        <v>763</v>
      </c>
      <c r="G102" s="210" t="s">
        <v>199</v>
      </c>
      <c r="H102" s="211">
        <v>4.7999999999999998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127</v>
      </c>
      <c r="AT102" s="218" t="s">
        <v>122</v>
      </c>
      <c r="AU102" s="218" t="s">
        <v>80</v>
      </c>
      <c r="AY102" s="20" t="s">
        <v>120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127</v>
      </c>
      <c r="BM102" s="218" t="s">
        <v>328</v>
      </c>
    </row>
    <row r="103" s="2" customFormat="1" ht="16.5" customHeight="1">
      <c r="A103" s="41"/>
      <c r="B103" s="42"/>
      <c r="C103" s="207" t="s">
        <v>240</v>
      </c>
      <c r="D103" s="207" t="s">
        <v>122</v>
      </c>
      <c r="E103" s="208" t="s">
        <v>764</v>
      </c>
      <c r="F103" s="209" t="s">
        <v>765</v>
      </c>
      <c r="G103" s="210" t="s">
        <v>199</v>
      </c>
      <c r="H103" s="211">
        <v>0.59999999999999998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43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127</v>
      </c>
      <c r="AT103" s="218" t="s">
        <v>122</v>
      </c>
      <c r="AU103" s="218" t="s">
        <v>80</v>
      </c>
      <c r="AY103" s="20" t="s">
        <v>120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127</v>
      </c>
      <c r="BM103" s="218" t="s">
        <v>339</v>
      </c>
    </row>
    <row r="104" s="2" customFormat="1" ht="16.5" customHeight="1">
      <c r="A104" s="41"/>
      <c r="B104" s="42"/>
      <c r="C104" s="207" t="s">
        <v>246</v>
      </c>
      <c r="D104" s="207" t="s">
        <v>122</v>
      </c>
      <c r="E104" s="208" t="s">
        <v>766</v>
      </c>
      <c r="F104" s="209" t="s">
        <v>767</v>
      </c>
      <c r="G104" s="210" t="s">
        <v>199</v>
      </c>
      <c r="H104" s="211">
        <v>0.75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127</v>
      </c>
      <c r="AT104" s="218" t="s">
        <v>122</v>
      </c>
      <c r="AU104" s="218" t="s">
        <v>80</v>
      </c>
      <c r="AY104" s="20" t="s">
        <v>120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127</v>
      </c>
      <c r="BM104" s="218" t="s">
        <v>348</v>
      </c>
    </row>
    <row r="105" s="2" customFormat="1" ht="16.5" customHeight="1">
      <c r="A105" s="41"/>
      <c r="B105" s="42"/>
      <c r="C105" s="207" t="s">
        <v>7</v>
      </c>
      <c r="D105" s="207" t="s">
        <v>122</v>
      </c>
      <c r="E105" s="208" t="s">
        <v>768</v>
      </c>
      <c r="F105" s="209" t="s">
        <v>769</v>
      </c>
      <c r="G105" s="210" t="s">
        <v>199</v>
      </c>
      <c r="H105" s="211">
        <v>11.710000000000001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43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127</v>
      </c>
      <c r="AT105" s="218" t="s">
        <v>122</v>
      </c>
      <c r="AU105" s="218" t="s">
        <v>80</v>
      </c>
      <c r="AY105" s="20" t="s">
        <v>120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127</v>
      </c>
      <c r="BM105" s="218" t="s">
        <v>359</v>
      </c>
    </row>
    <row r="106" s="2" customFormat="1" ht="16.5" customHeight="1">
      <c r="A106" s="41"/>
      <c r="B106" s="42"/>
      <c r="C106" s="207" t="s">
        <v>258</v>
      </c>
      <c r="D106" s="207" t="s">
        <v>122</v>
      </c>
      <c r="E106" s="208" t="s">
        <v>770</v>
      </c>
      <c r="F106" s="209" t="s">
        <v>771</v>
      </c>
      <c r="G106" s="210" t="s">
        <v>199</v>
      </c>
      <c r="H106" s="211">
        <v>1.1699999999999999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127</v>
      </c>
      <c r="AT106" s="218" t="s">
        <v>122</v>
      </c>
      <c r="AU106" s="218" t="s">
        <v>80</v>
      </c>
      <c r="AY106" s="20" t="s">
        <v>120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127</v>
      </c>
      <c r="BM106" s="218" t="s">
        <v>368</v>
      </c>
    </row>
    <row r="107" s="2" customFormat="1" ht="24.15" customHeight="1">
      <c r="A107" s="41"/>
      <c r="B107" s="42"/>
      <c r="C107" s="207" t="s">
        <v>265</v>
      </c>
      <c r="D107" s="207" t="s">
        <v>122</v>
      </c>
      <c r="E107" s="208" t="s">
        <v>772</v>
      </c>
      <c r="F107" s="209" t="s">
        <v>773</v>
      </c>
      <c r="G107" s="210" t="s">
        <v>125</v>
      </c>
      <c r="H107" s="211">
        <v>11.800000000000001</v>
      </c>
      <c r="I107" s="212"/>
      <c r="J107" s="213">
        <f>ROUND(I107*H107,2)</f>
        <v>0</v>
      </c>
      <c r="K107" s="209" t="s">
        <v>19</v>
      </c>
      <c r="L107" s="47"/>
      <c r="M107" s="284" t="s">
        <v>19</v>
      </c>
      <c r="N107" s="285" t="s">
        <v>43</v>
      </c>
      <c r="O107" s="281"/>
      <c r="P107" s="286">
        <f>O107*H107</f>
        <v>0</v>
      </c>
      <c r="Q107" s="286">
        <v>0</v>
      </c>
      <c r="R107" s="286">
        <f>Q107*H107</f>
        <v>0</v>
      </c>
      <c r="S107" s="286">
        <v>0</v>
      </c>
      <c r="T107" s="28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127</v>
      </c>
      <c r="AT107" s="218" t="s">
        <v>122</v>
      </c>
      <c r="AU107" s="218" t="s">
        <v>80</v>
      </c>
      <c r="AY107" s="20" t="s">
        <v>120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127</v>
      </c>
      <c r="BM107" s="218" t="s">
        <v>381</v>
      </c>
    </row>
    <row r="108" s="2" customFormat="1" ht="6.96" customHeight="1">
      <c r="A108" s="41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47"/>
      <c r="M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</sheetData>
  <sheetProtection sheet="1" autoFilter="0" formatColumns="0" formatRows="0" objects="1" scenarios="1" spinCount="100000" saltValue="AUO5DMC2EufCWEjcmpbUnJtZksjG5iWafRtimx1x9FjIrlqg8mjkXIEt9aNIpDED5ui55Irw+yPRlLBc4IruVw==" hashValue="2ssjsuiZhdvp2mMvdKN/Sau0BDMJ3gyoghX3TKEhMjXR2ZWUEWwtuX5iHDgC5PCg9YDfZ75n/v2YRB6pDETZ+g==" algorithmName="SHA-512" password="CC35"/>
  <autoFilter ref="C80:K10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Dobruška - Účelová komunikace a zpevněné plochy za gymnáziem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774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Královohradecký kraj, Pivovarské náměstí 1245/2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ROUND((SUM(BE80:BE92)),  2)</f>
        <v>0</v>
      </c>
      <c r="G33" s="41"/>
      <c r="H33" s="41"/>
      <c r="I33" s="151">
        <v>0.20999999999999999</v>
      </c>
      <c r="J33" s="150">
        <f>ROUND(((SUM(BE80:BE92))*I33),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ROUND((SUM(BF80:BF92)),  2)</f>
        <v>0</v>
      </c>
      <c r="G34" s="41"/>
      <c r="H34" s="41"/>
      <c r="I34" s="151">
        <v>0.12</v>
      </c>
      <c r="J34" s="150">
        <f>ROUND(((SUM(BF80:BF92))*I34),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ROUND((SUM(BG80:BG92)),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ROUND((SUM(BH80:BH92)),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ROUND((SUM(BI80:BI92)),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Dobruška - Účelová komunikace a zpevněné plochy za gymnáziem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VON - Vedlejší rozpočtové náklady 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Dobruška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 xml:space="preserve">Královohradecký kraj, Pivovarské náměstí 1245/2 </v>
      </c>
      <c r="G54" s="43"/>
      <c r="H54" s="43"/>
      <c r="I54" s="35" t="s">
        <v>31</v>
      </c>
      <c r="J54" s="39" t="str">
        <f>E21</f>
        <v>Hronovský – dopravní projekce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Kamil Hronovský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775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105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Dobruška - Účelová komunikace a zpevněné plochy za gymnáziem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90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 xml:space="preserve">VON - Vedlejší rozpočtové náklady 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Dobruška</v>
      </c>
      <c r="G74" s="43"/>
      <c r="H74" s="43"/>
      <c r="I74" s="35" t="s">
        <v>23</v>
      </c>
      <c r="J74" s="75" t="str">
        <f>IF(J12="","",J12)</f>
        <v>22. 5. 2025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5.65" customHeight="1">
      <c r="A76" s="41"/>
      <c r="B76" s="42"/>
      <c r="C76" s="35" t="s">
        <v>25</v>
      </c>
      <c r="D76" s="43"/>
      <c r="E76" s="43"/>
      <c r="F76" s="30" t="str">
        <f>E15</f>
        <v xml:space="preserve">Královohradecký kraj, Pivovarské náměstí 1245/2 </v>
      </c>
      <c r="G76" s="43"/>
      <c r="H76" s="43"/>
      <c r="I76" s="35" t="s">
        <v>31</v>
      </c>
      <c r="J76" s="39" t="str">
        <f>E21</f>
        <v>Hronovský – dopravní projekce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34</v>
      </c>
      <c r="J77" s="39" t="str">
        <f>E24</f>
        <v xml:space="preserve">Kamil Hronovský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106</v>
      </c>
      <c r="D79" s="183" t="s">
        <v>57</v>
      </c>
      <c r="E79" s="183" t="s">
        <v>53</v>
      </c>
      <c r="F79" s="183" t="s">
        <v>54</v>
      </c>
      <c r="G79" s="183" t="s">
        <v>107</v>
      </c>
      <c r="H79" s="183" t="s">
        <v>108</v>
      </c>
      <c r="I79" s="183" t="s">
        <v>109</v>
      </c>
      <c r="J79" s="183" t="s">
        <v>94</v>
      </c>
      <c r="K79" s="184" t="s">
        <v>110</v>
      </c>
      <c r="L79" s="185"/>
      <c r="M79" s="95" t="s">
        <v>19</v>
      </c>
      <c r="N79" s="96" t="s">
        <v>42</v>
      </c>
      <c r="O79" s="96" t="s">
        <v>111</v>
      </c>
      <c r="P79" s="96" t="s">
        <v>112</v>
      </c>
      <c r="Q79" s="96" t="s">
        <v>113</v>
      </c>
      <c r="R79" s="96" t="s">
        <v>114</v>
      </c>
      <c r="S79" s="96" t="s">
        <v>115</v>
      </c>
      <c r="T79" s="97" t="s">
        <v>116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117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71</v>
      </c>
      <c r="AU80" s="20" t="s">
        <v>95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71</v>
      </c>
      <c r="E81" s="194" t="s">
        <v>776</v>
      </c>
      <c r="F81" s="194" t="s">
        <v>777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SUM(P82:P92)</f>
        <v>0</v>
      </c>
      <c r="Q81" s="199"/>
      <c r="R81" s="200">
        <f>SUM(R82:R92)</f>
        <v>0</v>
      </c>
      <c r="S81" s="199"/>
      <c r="T81" s="201">
        <f>SUM(T82:T92)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149</v>
      </c>
      <c r="AT81" s="203" t="s">
        <v>71</v>
      </c>
      <c r="AU81" s="203" t="s">
        <v>72</v>
      </c>
      <c r="AY81" s="202" t="s">
        <v>120</v>
      </c>
      <c r="BK81" s="204">
        <f>SUM(BK82:BK92)</f>
        <v>0</v>
      </c>
    </row>
    <row r="82" s="2" customFormat="1" ht="16.5" customHeight="1">
      <c r="A82" s="41"/>
      <c r="B82" s="42"/>
      <c r="C82" s="207" t="s">
        <v>80</v>
      </c>
      <c r="D82" s="207" t="s">
        <v>122</v>
      </c>
      <c r="E82" s="208" t="s">
        <v>778</v>
      </c>
      <c r="F82" s="209" t="s">
        <v>779</v>
      </c>
      <c r="G82" s="210" t="s">
        <v>780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43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127</v>
      </c>
      <c r="AT82" s="218" t="s">
        <v>122</v>
      </c>
      <c r="AU82" s="218" t="s">
        <v>80</v>
      </c>
      <c r="AY82" s="20" t="s">
        <v>120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80</v>
      </c>
      <c r="BK82" s="219">
        <f>ROUND(I82*H82,2)</f>
        <v>0</v>
      </c>
      <c r="BL82" s="20" t="s">
        <v>127</v>
      </c>
      <c r="BM82" s="218" t="s">
        <v>781</v>
      </c>
    </row>
    <row r="83" s="2" customFormat="1" ht="37.8" customHeight="1">
      <c r="A83" s="41"/>
      <c r="B83" s="42"/>
      <c r="C83" s="207" t="s">
        <v>82</v>
      </c>
      <c r="D83" s="207" t="s">
        <v>122</v>
      </c>
      <c r="E83" s="208" t="s">
        <v>782</v>
      </c>
      <c r="F83" s="209" t="s">
        <v>783</v>
      </c>
      <c r="G83" s="210" t="s">
        <v>780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43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127</v>
      </c>
      <c r="AT83" s="218" t="s">
        <v>122</v>
      </c>
      <c r="AU83" s="218" t="s">
        <v>80</v>
      </c>
      <c r="AY83" s="20" t="s">
        <v>120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80</v>
      </c>
      <c r="BK83" s="219">
        <f>ROUND(I83*H83,2)</f>
        <v>0</v>
      </c>
      <c r="BL83" s="20" t="s">
        <v>127</v>
      </c>
      <c r="BM83" s="218" t="s">
        <v>784</v>
      </c>
    </row>
    <row r="84" s="2" customFormat="1" ht="24.15" customHeight="1">
      <c r="A84" s="41"/>
      <c r="B84" s="42"/>
      <c r="C84" s="207" t="s">
        <v>138</v>
      </c>
      <c r="D84" s="207" t="s">
        <v>122</v>
      </c>
      <c r="E84" s="208" t="s">
        <v>785</v>
      </c>
      <c r="F84" s="209" t="s">
        <v>786</v>
      </c>
      <c r="G84" s="210" t="s">
        <v>780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43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127</v>
      </c>
      <c r="AT84" s="218" t="s">
        <v>122</v>
      </c>
      <c r="AU84" s="218" t="s">
        <v>80</v>
      </c>
      <c r="AY84" s="20" t="s">
        <v>120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127</v>
      </c>
      <c r="BM84" s="218" t="s">
        <v>787</v>
      </c>
    </row>
    <row r="85" s="2" customFormat="1" ht="16.5" customHeight="1">
      <c r="A85" s="41"/>
      <c r="B85" s="42"/>
      <c r="C85" s="207" t="s">
        <v>127</v>
      </c>
      <c r="D85" s="207" t="s">
        <v>122</v>
      </c>
      <c r="E85" s="208" t="s">
        <v>788</v>
      </c>
      <c r="F85" s="209" t="s">
        <v>789</v>
      </c>
      <c r="G85" s="210" t="s">
        <v>780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43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127</v>
      </c>
      <c r="AT85" s="218" t="s">
        <v>122</v>
      </c>
      <c r="AU85" s="218" t="s">
        <v>80</v>
      </c>
      <c r="AY85" s="20" t="s">
        <v>120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127</v>
      </c>
      <c r="BM85" s="218" t="s">
        <v>790</v>
      </c>
    </row>
    <row r="86" s="2" customFormat="1" ht="24.15" customHeight="1">
      <c r="A86" s="41"/>
      <c r="B86" s="42"/>
      <c r="C86" s="207" t="s">
        <v>149</v>
      </c>
      <c r="D86" s="207" t="s">
        <v>122</v>
      </c>
      <c r="E86" s="208" t="s">
        <v>791</v>
      </c>
      <c r="F86" s="209" t="s">
        <v>792</v>
      </c>
      <c r="G86" s="210" t="s">
        <v>780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43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127</v>
      </c>
      <c r="AT86" s="218" t="s">
        <v>122</v>
      </c>
      <c r="AU86" s="218" t="s">
        <v>80</v>
      </c>
      <c r="AY86" s="20" t="s">
        <v>120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127</v>
      </c>
      <c r="BM86" s="218" t="s">
        <v>793</v>
      </c>
    </row>
    <row r="87" s="2" customFormat="1" ht="16.5" customHeight="1">
      <c r="A87" s="41"/>
      <c r="B87" s="42"/>
      <c r="C87" s="207" t="s">
        <v>155</v>
      </c>
      <c r="D87" s="207" t="s">
        <v>122</v>
      </c>
      <c r="E87" s="208" t="s">
        <v>794</v>
      </c>
      <c r="F87" s="209" t="s">
        <v>795</v>
      </c>
      <c r="G87" s="210" t="s">
        <v>780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43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127</v>
      </c>
      <c r="AT87" s="218" t="s">
        <v>122</v>
      </c>
      <c r="AU87" s="218" t="s">
        <v>80</v>
      </c>
      <c r="AY87" s="20" t="s">
        <v>120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127</v>
      </c>
      <c r="BM87" s="218" t="s">
        <v>796</v>
      </c>
    </row>
    <row r="88" s="2" customFormat="1" ht="24.15" customHeight="1">
      <c r="A88" s="41"/>
      <c r="B88" s="42"/>
      <c r="C88" s="207" t="s">
        <v>160</v>
      </c>
      <c r="D88" s="207" t="s">
        <v>122</v>
      </c>
      <c r="E88" s="208" t="s">
        <v>797</v>
      </c>
      <c r="F88" s="209" t="s">
        <v>798</v>
      </c>
      <c r="G88" s="210" t="s">
        <v>351</v>
      </c>
      <c r="H88" s="211">
        <v>20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43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127</v>
      </c>
      <c r="AT88" s="218" t="s">
        <v>122</v>
      </c>
      <c r="AU88" s="218" t="s">
        <v>80</v>
      </c>
      <c r="AY88" s="20" t="s">
        <v>120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127</v>
      </c>
      <c r="BM88" s="218" t="s">
        <v>799</v>
      </c>
    </row>
    <row r="89" s="2" customFormat="1" ht="24.15" customHeight="1">
      <c r="A89" s="41"/>
      <c r="B89" s="42"/>
      <c r="C89" s="207" t="s">
        <v>166</v>
      </c>
      <c r="D89" s="207" t="s">
        <v>122</v>
      </c>
      <c r="E89" s="208" t="s">
        <v>800</v>
      </c>
      <c r="F89" s="209" t="s">
        <v>801</v>
      </c>
      <c r="G89" s="210" t="s">
        <v>780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43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127</v>
      </c>
      <c r="AT89" s="218" t="s">
        <v>122</v>
      </c>
      <c r="AU89" s="218" t="s">
        <v>80</v>
      </c>
      <c r="AY89" s="20" t="s">
        <v>120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127</v>
      </c>
      <c r="BM89" s="218" t="s">
        <v>802</v>
      </c>
    </row>
    <row r="90" s="2" customFormat="1" ht="16.5" customHeight="1">
      <c r="A90" s="41"/>
      <c r="B90" s="42"/>
      <c r="C90" s="207" t="s">
        <v>172</v>
      </c>
      <c r="D90" s="207" t="s">
        <v>122</v>
      </c>
      <c r="E90" s="208" t="s">
        <v>803</v>
      </c>
      <c r="F90" s="209" t="s">
        <v>804</v>
      </c>
      <c r="G90" s="210" t="s">
        <v>780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127</v>
      </c>
      <c r="AT90" s="218" t="s">
        <v>122</v>
      </c>
      <c r="AU90" s="218" t="s">
        <v>80</v>
      </c>
      <c r="AY90" s="20" t="s">
        <v>120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127</v>
      </c>
      <c r="BM90" s="218" t="s">
        <v>805</v>
      </c>
    </row>
    <row r="91" s="2" customFormat="1" ht="16.5" customHeight="1">
      <c r="A91" s="41"/>
      <c r="B91" s="42"/>
      <c r="C91" s="207" t="s">
        <v>178</v>
      </c>
      <c r="D91" s="207" t="s">
        <v>122</v>
      </c>
      <c r="E91" s="208" t="s">
        <v>806</v>
      </c>
      <c r="F91" s="209" t="s">
        <v>807</v>
      </c>
      <c r="G91" s="210" t="s">
        <v>780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127</v>
      </c>
      <c r="AT91" s="218" t="s">
        <v>122</v>
      </c>
      <c r="AU91" s="218" t="s">
        <v>80</v>
      </c>
      <c r="AY91" s="20" t="s">
        <v>120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127</v>
      </c>
      <c r="BM91" s="218" t="s">
        <v>808</v>
      </c>
    </row>
    <row r="92" s="2" customFormat="1" ht="16.5" customHeight="1">
      <c r="A92" s="41"/>
      <c r="B92" s="42"/>
      <c r="C92" s="207" t="s">
        <v>185</v>
      </c>
      <c r="D92" s="207" t="s">
        <v>122</v>
      </c>
      <c r="E92" s="208" t="s">
        <v>809</v>
      </c>
      <c r="F92" s="209" t="s">
        <v>810</v>
      </c>
      <c r="G92" s="210" t="s">
        <v>780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84" t="s">
        <v>19</v>
      </c>
      <c r="N92" s="285" t="s">
        <v>43</v>
      </c>
      <c r="O92" s="281"/>
      <c r="P92" s="286">
        <f>O92*H92</f>
        <v>0</v>
      </c>
      <c r="Q92" s="286">
        <v>0</v>
      </c>
      <c r="R92" s="286">
        <f>Q92*H92</f>
        <v>0</v>
      </c>
      <c r="S92" s="286">
        <v>0</v>
      </c>
      <c r="T92" s="28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127</v>
      </c>
      <c r="AT92" s="218" t="s">
        <v>122</v>
      </c>
      <c r="AU92" s="218" t="s">
        <v>80</v>
      </c>
      <c r="AY92" s="20" t="s">
        <v>120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127</v>
      </c>
      <c r="BM92" s="218" t="s">
        <v>811</v>
      </c>
    </row>
    <row r="93" s="2" customFormat="1" ht="6.96" customHeight="1">
      <c r="A93" s="41"/>
      <c r="B93" s="62"/>
      <c r="C93" s="63"/>
      <c r="D93" s="63"/>
      <c r="E93" s="63"/>
      <c r="F93" s="63"/>
      <c r="G93" s="63"/>
      <c r="H93" s="63"/>
      <c r="I93" s="63"/>
      <c r="J93" s="63"/>
      <c r="K93" s="63"/>
      <c r="L93" s="47"/>
      <c r="M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</sheetData>
  <sheetProtection sheet="1" autoFilter="0" formatColumns="0" formatRows="0" objects="1" scenarios="1" spinCount="100000" saltValue="2SnW+xo2/nKdxSN4v6JYF3VNizUcYppPtomPBLoW0kgk9vgUsphuTZMBsiQS5IGwoT01Wwage6mZKeSA5xoT1g==" hashValue="AGcXNKpwjCLLBFm4WBhpyIhOGteqB+kMRici9Q1NWoQy6hA2UEmJLvJDIYyraQQJI+J2/cD8aT9XpEDQoRLfEQ==" algorithmName="SHA-512" password="CC35"/>
  <autoFilter ref="C79:K9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812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813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814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815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816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817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818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819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820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821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822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79</v>
      </c>
      <c r="F18" s="299" t="s">
        <v>823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824</v>
      </c>
      <c r="F19" s="299" t="s">
        <v>825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826</v>
      </c>
      <c r="F20" s="299" t="s">
        <v>827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86</v>
      </c>
      <c r="F21" s="299" t="s">
        <v>828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829</v>
      </c>
      <c r="F22" s="299" t="s">
        <v>830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831</v>
      </c>
      <c r="F23" s="299" t="s">
        <v>832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833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834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835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836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837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838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839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840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841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106</v>
      </c>
      <c r="F36" s="299"/>
      <c r="G36" s="299" t="s">
        <v>842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843</v>
      </c>
      <c r="F37" s="299"/>
      <c r="G37" s="299" t="s">
        <v>844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53</v>
      </c>
      <c r="F38" s="299"/>
      <c r="G38" s="299" t="s">
        <v>845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54</v>
      </c>
      <c r="F39" s="299"/>
      <c r="G39" s="299" t="s">
        <v>846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107</v>
      </c>
      <c r="F40" s="299"/>
      <c r="G40" s="299" t="s">
        <v>847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108</v>
      </c>
      <c r="F41" s="299"/>
      <c r="G41" s="299" t="s">
        <v>848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849</v>
      </c>
      <c r="F42" s="299"/>
      <c r="G42" s="299" t="s">
        <v>850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851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852</v>
      </c>
      <c r="F44" s="299"/>
      <c r="G44" s="299" t="s">
        <v>853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110</v>
      </c>
      <c r="F45" s="299"/>
      <c r="G45" s="299" t="s">
        <v>854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855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856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857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858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859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860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861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862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863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864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865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866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867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868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869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870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871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872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873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874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875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876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877</v>
      </c>
      <c r="D76" s="317"/>
      <c r="E76" s="317"/>
      <c r="F76" s="317" t="s">
        <v>878</v>
      </c>
      <c r="G76" s="318"/>
      <c r="H76" s="317" t="s">
        <v>54</v>
      </c>
      <c r="I76" s="317" t="s">
        <v>57</v>
      </c>
      <c r="J76" s="317" t="s">
        <v>879</v>
      </c>
      <c r="K76" s="316"/>
    </row>
    <row r="77" s="1" customFormat="1" ht="17.25" customHeight="1">
      <c r="B77" s="314"/>
      <c r="C77" s="319" t="s">
        <v>880</v>
      </c>
      <c r="D77" s="319"/>
      <c r="E77" s="319"/>
      <c r="F77" s="320" t="s">
        <v>881</v>
      </c>
      <c r="G77" s="321"/>
      <c r="H77" s="319"/>
      <c r="I77" s="319"/>
      <c r="J77" s="319" t="s">
        <v>882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53</v>
      </c>
      <c r="D79" s="324"/>
      <c r="E79" s="324"/>
      <c r="F79" s="325" t="s">
        <v>883</v>
      </c>
      <c r="G79" s="326"/>
      <c r="H79" s="302" t="s">
        <v>884</v>
      </c>
      <c r="I79" s="302" t="s">
        <v>885</v>
      </c>
      <c r="J79" s="302">
        <v>20</v>
      </c>
      <c r="K79" s="316"/>
    </row>
    <row r="80" s="1" customFormat="1" ht="15" customHeight="1">
      <c r="B80" s="314"/>
      <c r="C80" s="302" t="s">
        <v>886</v>
      </c>
      <c r="D80" s="302"/>
      <c r="E80" s="302"/>
      <c r="F80" s="325" t="s">
        <v>883</v>
      </c>
      <c r="G80" s="326"/>
      <c r="H80" s="302" t="s">
        <v>887</v>
      </c>
      <c r="I80" s="302" t="s">
        <v>885</v>
      </c>
      <c r="J80" s="302">
        <v>120</v>
      </c>
      <c r="K80" s="316"/>
    </row>
    <row r="81" s="1" customFormat="1" ht="15" customHeight="1">
      <c r="B81" s="327"/>
      <c r="C81" s="302" t="s">
        <v>888</v>
      </c>
      <c r="D81" s="302"/>
      <c r="E81" s="302"/>
      <c r="F81" s="325" t="s">
        <v>889</v>
      </c>
      <c r="G81" s="326"/>
      <c r="H81" s="302" t="s">
        <v>890</v>
      </c>
      <c r="I81" s="302" t="s">
        <v>885</v>
      </c>
      <c r="J81" s="302">
        <v>50</v>
      </c>
      <c r="K81" s="316"/>
    </row>
    <row r="82" s="1" customFormat="1" ht="15" customHeight="1">
      <c r="B82" s="327"/>
      <c r="C82" s="302" t="s">
        <v>891</v>
      </c>
      <c r="D82" s="302"/>
      <c r="E82" s="302"/>
      <c r="F82" s="325" t="s">
        <v>883</v>
      </c>
      <c r="G82" s="326"/>
      <c r="H82" s="302" t="s">
        <v>892</v>
      </c>
      <c r="I82" s="302" t="s">
        <v>893</v>
      </c>
      <c r="J82" s="302"/>
      <c r="K82" s="316"/>
    </row>
    <row r="83" s="1" customFormat="1" ht="15" customHeight="1">
      <c r="B83" s="327"/>
      <c r="C83" s="328" t="s">
        <v>894</v>
      </c>
      <c r="D83" s="328"/>
      <c r="E83" s="328"/>
      <c r="F83" s="329" t="s">
        <v>889</v>
      </c>
      <c r="G83" s="328"/>
      <c r="H83" s="328" t="s">
        <v>895</v>
      </c>
      <c r="I83" s="328" t="s">
        <v>885</v>
      </c>
      <c r="J83" s="328">
        <v>15</v>
      </c>
      <c r="K83" s="316"/>
    </row>
    <row r="84" s="1" customFormat="1" ht="15" customHeight="1">
      <c r="B84" s="327"/>
      <c r="C84" s="328" t="s">
        <v>896</v>
      </c>
      <c r="D84" s="328"/>
      <c r="E84" s="328"/>
      <c r="F84" s="329" t="s">
        <v>889</v>
      </c>
      <c r="G84" s="328"/>
      <c r="H84" s="328" t="s">
        <v>897</v>
      </c>
      <c r="I84" s="328" t="s">
        <v>885</v>
      </c>
      <c r="J84" s="328">
        <v>15</v>
      </c>
      <c r="K84" s="316"/>
    </row>
    <row r="85" s="1" customFormat="1" ht="15" customHeight="1">
      <c r="B85" s="327"/>
      <c r="C85" s="328" t="s">
        <v>898</v>
      </c>
      <c r="D85" s="328"/>
      <c r="E85" s="328"/>
      <c r="F85" s="329" t="s">
        <v>889</v>
      </c>
      <c r="G85" s="328"/>
      <c r="H85" s="328" t="s">
        <v>899</v>
      </c>
      <c r="I85" s="328" t="s">
        <v>885</v>
      </c>
      <c r="J85" s="328">
        <v>20</v>
      </c>
      <c r="K85" s="316"/>
    </row>
    <row r="86" s="1" customFormat="1" ht="15" customHeight="1">
      <c r="B86" s="327"/>
      <c r="C86" s="328" t="s">
        <v>900</v>
      </c>
      <c r="D86" s="328"/>
      <c r="E86" s="328"/>
      <c r="F86" s="329" t="s">
        <v>889</v>
      </c>
      <c r="G86" s="328"/>
      <c r="H86" s="328" t="s">
        <v>901</v>
      </c>
      <c r="I86" s="328" t="s">
        <v>885</v>
      </c>
      <c r="J86" s="328">
        <v>20</v>
      </c>
      <c r="K86" s="316"/>
    </row>
    <row r="87" s="1" customFormat="1" ht="15" customHeight="1">
      <c r="B87" s="327"/>
      <c r="C87" s="302" t="s">
        <v>902</v>
      </c>
      <c r="D87" s="302"/>
      <c r="E87" s="302"/>
      <c r="F87" s="325" t="s">
        <v>889</v>
      </c>
      <c r="G87" s="326"/>
      <c r="H87" s="302" t="s">
        <v>903</v>
      </c>
      <c r="I87" s="302" t="s">
        <v>885</v>
      </c>
      <c r="J87" s="302">
        <v>50</v>
      </c>
      <c r="K87" s="316"/>
    </row>
    <row r="88" s="1" customFormat="1" ht="15" customHeight="1">
      <c r="B88" s="327"/>
      <c r="C88" s="302" t="s">
        <v>904</v>
      </c>
      <c r="D88" s="302"/>
      <c r="E88" s="302"/>
      <c r="F88" s="325" t="s">
        <v>889</v>
      </c>
      <c r="G88" s="326"/>
      <c r="H88" s="302" t="s">
        <v>905</v>
      </c>
      <c r="I88" s="302" t="s">
        <v>885</v>
      </c>
      <c r="J88" s="302">
        <v>20</v>
      </c>
      <c r="K88" s="316"/>
    </row>
    <row r="89" s="1" customFormat="1" ht="15" customHeight="1">
      <c r="B89" s="327"/>
      <c r="C89" s="302" t="s">
        <v>906</v>
      </c>
      <c r="D89" s="302"/>
      <c r="E89" s="302"/>
      <c r="F89" s="325" t="s">
        <v>889</v>
      </c>
      <c r="G89" s="326"/>
      <c r="H89" s="302" t="s">
        <v>907</v>
      </c>
      <c r="I89" s="302" t="s">
        <v>885</v>
      </c>
      <c r="J89" s="302">
        <v>20</v>
      </c>
      <c r="K89" s="316"/>
    </row>
    <row r="90" s="1" customFormat="1" ht="15" customHeight="1">
      <c r="B90" s="327"/>
      <c r="C90" s="302" t="s">
        <v>908</v>
      </c>
      <c r="D90" s="302"/>
      <c r="E90" s="302"/>
      <c r="F90" s="325" t="s">
        <v>889</v>
      </c>
      <c r="G90" s="326"/>
      <c r="H90" s="302" t="s">
        <v>909</v>
      </c>
      <c r="I90" s="302" t="s">
        <v>885</v>
      </c>
      <c r="J90" s="302">
        <v>50</v>
      </c>
      <c r="K90" s="316"/>
    </row>
    <row r="91" s="1" customFormat="1" ht="15" customHeight="1">
      <c r="B91" s="327"/>
      <c r="C91" s="302" t="s">
        <v>910</v>
      </c>
      <c r="D91" s="302"/>
      <c r="E91" s="302"/>
      <c r="F91" s="325" t="s">
        <v>889</v>
      </c>
      <c r="G91" s="326"/>
      <c r="H91" s="302" t="s">
        <v>910</v>
      </c>
      <c r="I91" s="302" t="s">
        <v>885</v>
      </c>
      <c r="J91" s="302">
        <v>50</v>
      </c>
      <c r="K91" s="316"/>
    </row>
    <row r="92" s="1" customFormat="1" ht="15" customHeight="1">
      <c r="B92" s="327"/>
      <c r="C92" s="302" t="s">
        <v>911</v>
      </c>
      <c r="D92" s="302"/>
      <c r="E92" s="302"/>
      <c r="F92" s="325" t="s">
        <v>889</v>
      </c>
      <c r="G92" s="326"/>
      <c r="H92" s="302" t="s">
        <v>912</v>
      </c>
      <c r="I92" s="302" t="s">
        <v>885</v>
      </c>
      <c r="J92" s="302">
        <v>255</v>
      </c>
      <c r="K92" s="316"/>
    </row>
    <row r="93" s="1" customFormat="1" ht="15" customHeight="1">
      <c r="B93" s="327"/>
      <c r="C93" s="302" t="s">
        <v>913</v>
      </c>
      <c r="D93" s="302"/>
      <c r="E93" s="302"/>
      <c r="F93" s="325" t="s">
        <v>883</v>
      </c>
      <c r="G93" s="326"/>
      <c r="H93" s="302" t="s">
        <v>914</v>
      </c>
      <c r="I93" s="302" t="s">
        <v>915</v>
      </c>
      <c r="J93" s="302"/>
      <c r="K93" s="316"/>
    </row>
    <row r="94" s="1" customFormat="1" ht="15" customHeight="1">
      <c r="B94" s="327"/>
      <c r="C94" s="302" t="s">
        <v>916</v>
      </c>
      <c r="D94" s="302"/>
      <c r="E94" s="302"/>
      <c r="F94" s="325" t="s">
        <v>883</v>
      </c>
      <c r="G94" s="326"/>
      <c r="H94" s="302" t="s">
        <v>917</v>
      </c>
      <c r="I94" s="302" t="s">
        <v>918</v>
      </c>
      <c r="J94" s="302"/>
      <c r="K94" s="316"/>
    </row>
    <row r="95" s="1" customFormat="1" ht="15" customHeight="1">
      <c r="B95" s="327"/>
      <c r="C95" s="302" t="s">
        <v>919</v>
      </c>
      <c r="D95" s="302"/>
      <c r="E95" s="302"/>
      <c r="F95" s="325" t="s">
        <v>883</v>
      </c>
      <c r="G95" s="326"/>
      <c r="H95" s="302" t="s">
        <v>919</v>
      </c>
      <c r="I95" s="302" t="s">
        <v>918</v>
      </c>
      <c r="J95" s="302"/>
      <c r="K95" s="316"/>
    </row>
    <row r="96" s="1" customFormat="1" ht="15" customHeight="1">
      <c r="B96" s="327"/>
      <c r="C96" s="302" t="s">
        <v>38</v>
      </c>
      <c r="D96" s="302"/>
      <c r="E96" s="302"/>
      <c r="F96" s="325" t="s">
        <v>883</v>
      </c>
      <c r="G96" s="326"/>
      <c r="H96" s="302" t="s">
        <v>920</v>
      </c>
      <c r="I96" s="302" t="s">
        <v>918</v>
      </c>
      <c r="J96" s="302"/>
      <c r="K96" s="316"/>
    </row>
    <row r="97" s="1" customFormat="1" ht="15" customHeight="1">
      <c r="B97" s="327"/>
      <c r="C97" s="302" t="s">
        <v>48</v>
      </c>
      <c r="D97" s="302"/>
      <c r="E97" s="302"/>
      <c r="F97" s="325" t="s">
        <v>883</v>
      </c>
      <c r="G97" s="326"/>
      <c r="H97" s="302" t="s">
        <v>921</v>
      </c>
      <c r="I97" s="302" t="s">
        <v>918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922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877</v>
      </c>
      <c r="D103" s="317"/>
      <c r="E103" s="317"/>
      <c r="F103" s="317" t="s">
        <v>878</v>
      </c>
      <c r="G103" s="318"/>
      <c r="H103" s="317" t="s">
        <v>54</v>
      </c>
      <c r="I103" s="317" t="s">
        <v>57</v>
      </c>
      <c r="J103" s="317" t="s">
        <v>879</v>
      </c>
      <c r="K103" s="316"/>
    </row>
    <row r="104" s="1" customFormat="1" ht="17.25" customHeight="1">
      <c r="B104" s="314"/>
      <c r="C104" s="319" t="s">
        <v>880</v>
      </c>
      <c r="D104" s="319"/>
      <c r="E104" s="319"/>
      <c r="F104" s="320" t="s">
        <v>881</v>
      </c>
      <c r="G104" s="321"/>
      <c r="H104" s="319"/>
      <c r="I104" s="319"/>
      <c r="J104" s="319" t="s">
        <v>882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53</v>
      </c>
      <c r="D106" s="324"/>
      <c r="E106" s="324"/>
      <c r="F106" s="325" t="s">
        <v>883</v>
      </c>
      <c r="G106" s="302"/>
      <c r="H106" s="302" t="s">
        <v>923</v>
      </c>
      <c r="I106" s="302" t="s">
        <v>885</v>
      </c>
      <c r="J106" s="302">
        <v>20</v>
      </c>
      <c r="K106" s="316"/>
    </row>
    <row r="107" s="1" customFormat="1" ht="15" customHeight="1">
      <c r="B107" s="314"/>
      <c r="C107" s="302" t="s">
        <v>886</v>
      </c>
      <c r="D107" s="302"/>
      <c r="E107" s="302"/>
      <c r="F107" s="325" t="s">
        <v>883</v>
      </c>
      <c r="G107" s="302"/>
      <c r="H107" s="302" t="s">
        <v>923</v>
      </c>
      <c r="I107" s="302" t="s">
        <v>885</v>
      </c>
      <c r="J107" s="302">
        <v>120</v>
      </c>
      <c r="K107" s="316"/>
    </row>
    <row r="108" s="1" customFormat="1" ht="15" customHeight="1">
      <c r="B108" s="327"/>
      <c r="C108" s="302" t="s">
        <v>888</v>
      </c>
      <c r="D108" s="302"/>
      <c r="E108" s="302"/>
      <c r="F108" s="325" t="s">
        <v>889</v>
      </c>
      <c r="G108" s="302"/>
      <c r="H108" s="302" t="s">
        <v>923</v>
      </c>
      <c r="I108" s="302" t="s">
        <v>885</v>
      </c>
      <c r="J108" s="302">
        <v>50</v>
      </c>
      <c r="K108" s="316"/>
    </row>
    <row r="109" s="1" customFormat="1" ht="15" customHeight="1">
      <c r="B109" s="327"/>
      <c r="C109" s="302" t="s">
        <v>891</v>
      </c>
      <c r="D109" s="302"/>
      <c r="E109" s="302"/>
      <c r="F109" s="325" t="s">
        <v>883</v>
      </c>
      <c r="G109" s="302"/>
      <c r="H109" s="302" t="s">
        <v>923</v>
      </c>
      <c r="I109" s="302" t="s">
        <v>893</v>
      </c>
      <c r="J109" s="302"/>
      <c r="K109" s="316"/>
    </row>
    <row r="110" s="1" customFormat="1" ht="15" customHeight="1">
      <c r="B110" s="327"/>
      <c r="C110" s="302" t="s">
        <v>902</v>
      </c>
      <c r="D110" s="302"/>
      <c r="E110" s="302"/>
      <c r="F110" s="325" t="s">
        <v>889</v>
      </c>
      <c r="G110" s="302"/>
      <c r="H110" s="302" t="s">
        <v>923</v>
      </c>
      <c r="I110" s="302" t="s">
        <v>885</v>
      </c>
      <c r="J110" s="302">
        <v>50</v>
      </c>
      <c r="K110" s="316"/>
    </row>
    <row r="111" s="1" customFormat="1" ht="15" customHeight="1">
      <c r="B111" s="327"/>
      <c r="C111" s="302" t="s">
        <v>910</v>
      </c>
      <c r="D111" s="302"/>
      <c r="E111" s="302"/>
      <c r="F111" s="325" t="s">
        <v>889</v>
      </c>
      <c r="G111" s="302"/>
      <c r="H111" s="302" t="s">
        <v>923</v>
      </c>
      <c r="I111" s="302" t="s">
        <v>885</v>
      </c>
      <c r="J111" s="302">
        <v>50</v>
      </c>
      <c r="K111" s="316"/>
    </row>
    <row r="112" s="1" customFormat="1" ht="15" customHeight="1">
      <c r="B112" s="327"/>
      <c r="C112" s="302" t="s">
        <v>908</v>
      </c>
      <c r="D112" s="302"/>
      <c r="E112" s="302"/>
      <c r="F112" s="325" t="s">
        <v>889</v>
      </c>
      <c r="G112" s="302"/>
      <c r="H112" s="302" t="s">
        <v>923</v>
      </c>
      <c r="I112" s="302" t="s">
        <v>885</v>
      </c>
      <c r="J112" s="302">
        <v>50</v>
      </c>
      <c r="K112" s="316"/>
    </row>
    <row r="113" s="1" customFormat="1" ht="15" customHeight="1">
      <c r="B113" s="327"/>
      <c r="C113" s="302" t="s">
        <v>53</v>
      </c>
      <c r="D113" s="302"/>
      <c r="E113" s="302"/>
      <c r="F113" s="325" t="s">
        <v>883</v>
      </c>
      <c r="G113" s="302"/>
      <c r="H113" s="302" t="s">
        <v>924</v>
      </c>
      <c r="I113" s="302" t="s">
        <v>885</v>
      </c>
      <c r="J113" s="302">
        <v>20</v>
      </c>
      <c r="K113" s="316"/>
    </row>
    <row r="114" s="1" customFormat="1" ht="15" customHeight="1">
      <c r="B114" s="327"/>
      <c r="C114" s="302" t="s">
        <v>925</v>
      </c>
      <c r="D114" s="302"/>
      <c r="E114" s="302"/>
      <c r="F114" s="325" t="s">
        <v>883</v>
      </c>
      <c r="G114" s="302"/>
      <c r="H114" s="302" t="s">
        <v>926</v>
      </c>
      <c r="I114" s="302" t="s">
        <v>885</v>
      </c>
      <c r="J114" s="302">
        <v>120</v>
      </c>
      <c r="K114" s="316"/>
    </row>
    <row r="115" s="1" customFormat="1" ht="15" customHeight="1">
      <c r="B115" s="327"/>
      <c r="C115" s="302" t="s">
        <v>38</v>
      </c>
      <c r="D115" s="302"/>
      <c r="E115" s="302"/>
      <c r="F115" s="325" t="s">
        <v>883</v>
      </c>
      <c r="G115" s="302"/>
      <c r="H115" s="302" t="s">
        <v>927</v>
      </c>
      <c r="I115" s="302" t="s">
        <v>918</v>
      </c>
      <c r="J115" s="302"/>
      <c r="K115" s="316"/>
    </row>
    <row r="116" s="1" customFormat="1" ht="15" customHeight="1">
      <c r="B116" s="327"/>
      <c r="C116" s="302" t="s">
        <v>48</v>
      </c>
      <c r="D116" s="302"/>
      <c r="E116" s="302"/>
      <c r="F116" s="325" t="s">
        <v>883</v>
      </c>
      <c r="G116" s="302"/>
      <c r="H116" s="302" t="s">
        <v>928</v>
      </c>
      <c r="I116" s="302" t="s">
        <v>918</v>
      </c>
      <c r="J116" s="302"/>
      <c r="K116" s="316"/>
    </row>
    <row r="117" s="1" customFormat="1" ht="15" customHeight="1">
      <c r="B117" s="327"/>
      <c r="C117" s="302" t="s">
        <v>57</v>
      </c>
      <c r="D117" s="302"/>
      <c r="E117" s="302"/>
      <c r="F117" s="325" t="s">
        <v>883</v>
      </c>
      <c r="G117" s="302"/>
      <c r="H117" s="302" t="s">
        <v>929</v>
      </c>
      <c r="I117" s="302" t="s">
        <v>930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931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877</v>
      </c>
      <c r="D123" s="317"/>
      <c r="E123" s="317"/>
      <c r="F123" s="317" t="s">
        <v>878</v>
      </c>
      <c r="G123" s="318"/>
      <c r="H123" s="317" t="s">
        <v>54</v>
      </c>
      <c r="I123" s="317" t="s">
        <v>57</v>
      </c>
      <c r="J123" s="317" t="s">
        <v>879</v>
      </c>
      <c r="K123" s="346"/>
    </row>
    <row r="124" s="1" customFormat="1" ht="17.25" customHeight="1">
      <c r="B124" s="345"/>
      <c r="C124" s="319" t="s">
        <v>880</v>
      </c>
      <c r="D124" s="319"/>
      <c r="E124" s="319"/>
      <c r="F124" s="320" t="s">
        <v>881</v>
      </c>
      <c r="G124" s="321"/>
      <c r="H124" s="319"/>
      <c r="I124" s="319"/>
      <c r="J124" s="319" t="s">
        <v>882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886</v>
      </c>
      <c r="D126" s="324"/>
      <c r="E126" s="324"/>
      <c r="F126" s="325" t="s">
        <v>883</v>
      </c>
      <c r="G126" s="302"/>
      <c r="H126" s="302" t="s">
        <v>923</v>
      </c>
      <c r="I126" s="302" t="s">
        <v>885</v>
      </c>
      <c r="J126" s="302">
        <v>120</v>
      </c>
      <c r="K126" s="350"/>
    </row>
    <row r="127" s="1" customFormat="1" ht="15" customHeight="1">
      <c r="B127" s="347"/>
      <c r="C127" s="302" t="s">
        <v>932</v>
      </c>
      <c r="D127" s="302"/>
      <c r="E127" s="302"/>
      <c r="F127" s="325" t="s">
        <v>883</v>
      </c>
      <c r="G127" s="302"/>
      <c r="H127" s="302" t="s">
        <v>933</v>
      </c>
      <c r="I127" s="302" t="s">
        <v>885</v>
      </c>
      <c r="J127" s="302" t="s">
        <v>934</v>
      </c>
      <c r="K127" s="350"/>
    </row>
    <row r="128" s="1" customFormat="1" ht="15" customHeight="1">
      <c r="B128" s="347"/>
      <c r="C128" s="302" t="s">
        <v>831</v>
      </c>
      <c r="D128" s="302"/>
      <c r="E128" s="302"/>
      <c r="F128" s="325" t="s">
        <v>883</v>
      </c>
      <c r="G128" s="302"/>
      <c r="H128" s="302" t="s">
        <v>935</v>
      </c>
      <c r="I128" s="302" t="s">
        <v>885</v>
      </c>
      <c r="J128" s="302" t="s">
        <v>934</v>
      </c>
      <c r="K128" s="350"/>
    </row>
    <row r="129" s="1" customFormat="1" ht="15" customHeight="1">
      <c r="B129" s="347"/>
      <c r="C129" s="302" t="s">
        <v>894</v>
      </c>
      <c r="D129" s="302"/>
      <c r="E129" s="302"/>
      <c r="F129" s="325" t="s">
        <v>889</v>
      </c>
      <c r="G129" s="302"/>
      <c r="H129" s="302" t="s">
        <v>895</v>
      </c>
      <c r="I129" s="302" t="s">
        <v>885</v>
      </c>
      <c r="J129" s="302">
        <v>15</v>
      </c>
      <c r="K129" s="350"/>
    </row>
    <row r="130" s="1" customFormat="1" ht="15" customHeight="1">
      <c r="B130" s="347"/>
      <c r="C130" s="328" t="s">
        <v>896</v>
      </c>
      <c r="D130" s="328"/>
      <c r="E130" s="328"/>
      <c r="F130" s="329" t="s">
        <v>889</v>
      </c>
      <c r="G130" s="328"/>
      <c r="H130" s="328" t="s">
        <v>897</v>
      </c>
      <c r="I130" s="328" t="s">
        <v>885</v>
      </c>
      <c r="J130" s="328">
        <v>15</v>
      </c>
      <c r="K130" s="350"/>
    </row>
    <row r="131" s="1" customFormat="1" ht="15" customHeight="1">
      <c r="B131" s="347"/>
      <c r="C131" s="328" t="s">
        <v>898</v>
      </c>
      <c r="D131" s="328"/>
      <c r="E131" s="328"/>
      <c r="F131" s="329" t="s">
        <v>889</v>
      </c>
      <c r="G131" s="328"/>
      <c r="H131" s="328" t="s">
        <v>899</v>
      </c>
      <c r="I131" s="328" t="s">
        <v>885</v>
      </c>
      <c r="J131" s="328">
        <v>20</v>
      </c>
      <c r="K131" s="350"/>
    </row>
    <row r="132" s="1" customFormat="1" ht="15" customHeight="1">
      <c r="B132" s="347"/>
      <c r="C132" s="328" t="s">
        <v>900</v>
      </c>
      <c r="D132" s="328"/>
      <c r="E132" s="328"/>
      <c r="F132" s="329" t="s">
        <v>889</v>
      </c>
      <c r="G132" s="328"/>
      <c r="H132" s="328" t="s">
        <v>901</v>
      </c>
      <c r="I132" s="328" t="s">
        <v>885</v>
      </c>
      <c r="J132" s="328">
        <v>20</v>
      </c>
      <c r="K132" s="350"/>
    </row>
    <row r="133" s="1" customFormat="1" ht="15" customHeight="1">
      <c r="B133" s="347"/>
      <c r="C133" s="302" t="s">
        <v>888</v>
      </c>
      <c r="D133" s="302"/>
      <c r="E133" s="302"/>
      <c r="F133" s="325" t="s">
        <v>889</v>
      </c>
      <c r="G133" s="302"/>
      <c r="H133" s="302" t="s">
        <v>923</v>
      </c>
      <c r="I133" s="302" t="s">
        <v>885</v>
      </c>
      <c r="J133" s="302">
        <v>50</v>
      </c>
      <c r="K133" s="350"/>
    </row>
    <row r="134" s="1" customFormat="1" ht="15" customHeight="1">
      <c r="B134" s="347"/>
      <c r="C134" s="302" t="s">
        <v>902</v>
      </c>
      <c r="D134" s="302"/>
      <c r="E134" s="302"/>
      <c r="F134" s="325" t="s">
        <v>889</v>
      </c>
      <c r="G134" s="302"/>
      <c r="H134" s="302" t="s">
        <v>923</v>
      </c>
      <c r="I134" s="302" t="s">
        <v>885</v>
      </c>
      <c r="J134" s="302">
        <v>50</v>
      </c>
      <c r="K134" s="350"/>
    </row>
    <row r="135" s="1" customFormat="1" ht="15" customHeight="1">
      <c r="B135" s="347"/>
      <c r="C135" s="302" t="s">
        <v>908</v>
      </c>
      <c r="D135" s="302"/>
      <c r="E135" s="302"/>
      <c r="F135" s="325" t="s">
        <v>889</v>
      </c>
      <c r="G135" s="302"/>
      <c r="H135" s="302" t="s">
        <v>923</v>
      </c>
      <c r="I135" s="302" t="s">
        <v>885</v>
      </c>
      <c r="J135" s="302">
        <v>50</v>
      </c>
      <c r="K135" s="350"/>
    </row>
    <row r="136" s="1" customFormat="1" ht="15" customHeight="1">
      <c r="B136" s="347"/>
      <c r="C136" s="302" t="s">
        <v>910</v>
      </c>
      <c r="D136" s="302"/>
      <c r="E136" s="302"/>
      <c r="F136" s="325" t="s">
        <v>889</v>
      </c>
      <c r="G136" s="302"/>
      <c r="H136" s="302" t="s">
        <v>923</v>
      </c>
      <c r="I136" s="302" t="s">
        <v>885</v>
      </c>
      <c r="J136" s="302">
        <v>50</v>
      </c>
      <c r="K136" s="350"/>
    </row>
    <row r="137" s="1" customFormat="1" ht="15" customHeight="1">
      <c r="B137" s="347"/>
      <c r="C137" s="302" t="s">
        <v>911</v>
      </c>
      <c r="D137" s="302"/>
      <c r="E137" s="302"/>
      <c r="F137" s="325" t="s">
        <v>889</v>
      </c>
      <c r="G137" s="302"/>
      <c r="H137" s="302" t="s">
        <v>936</v>
      </c>
      <c r="I137" s="302" t="s">
        <v>885</v>
      </c>
      <c r="J137" s="302">
        <v>255</v>
      </c>
      <c r="K137" s="350"/>
    </row>
    <row r="138" s="1" customFormat="1" ht="15" customHeight="1">
      <c r="B138" s="347"/>
      <c r="C138" s="302" t="s">
        <v>913</v>
      </c>
      <c r="D138" s="302"/>
      <c r="E138" s="302"/>
      <c r="F138" s="325" t="s">
        <v>883</v>
      </c>
      <c r="G138" s="302"/>
      <c r="H138" s="302" t="s">
        <v>937</v>
      </c>
      <c r="I138" s="302" t="s">
        <v>915</v>
      </c>
      <c r="J138" s="302"/>
      <c r="K138" s="350"/>
    </row>
    <row r="139" s="1" customFormat="1" ht="15" customHeight="1">
      <c r="B139" s="347"/>
      <c r="C139" s="302" t="s">
        <v>916</v>
      </c>
      <c r="D139" s="302"/>
      <c r="E139" s="302"/>
      <c r="F139" s="325" t="s">
        <v>883</v>
      </c>
      <c r="G139" s="302"/>
      <c r="H139" s="302" t="s">
        <v>938</v>
      </c>
      <c r="I139" s="302" t="s">
        <v>918</v>
      </c>
      <c r="J139" s="302"/>
      <c r="K139" s="350"/>
    </row>
    <row r="140" s="1" customFormat="1" ht="15" customHeight="1">
      <c r="B140" s="347"/>
      <c r="C140" s="302" t="s">
        <v>919</v>
      </c>
      <c r="D140" s="302"/>
      <c r="E140" s="302"/>
      <c r="F140" s="325" t="s">
        <v>883</v>
      </c>
      <c r="G140" s="302"/>
      <c r="H140" s="302" t="s">
        <v>919</v>
      </c>
      <c r="I140" s="302" t="s">
        <v>918</v>
      </c>
      <c r="J140" s="302"/>
      <c r="K140" s="350"/>
    </row>
    <row r="141" s="1" customFormat="1" ht="15" customHeight="1">
      <c r="B141" s="347"/>
      <c r="C141" s="302" t="s">
        <v>38</v>
      </c>
      <c r="D141" s="302"/>
      <c r="E141" s="302"/>
      <c r="F141" s="325" t="s">
        <v>883</v>
      </c>
      <c r="G141" s="302"/>
      <c r="H141" s="302" t="s">
        <v>939</v>
      </c>
      <c r="I141" s="302" t="s">
        <v>918</v>
      </c>
      <c r="J141" s="302"/>
      <c r="K141" s="350"/>
    </row>
    <row r="142" s="1" customFormat="1" ht="15" customHeight="1">
      <c r="B142" s="347"/>
      <c r="C142" s="302" t="s">
        <v>940</v>
      </c>
      <c r="D142" s="302"/>
      <c r="E142" s="302"/>
      <c r="F142" s="325" t="s">
        <v>883</v>
      </c>
      <c r="G142" s="302"/>
      <c r="H142" s="302" t="s">
        <v>941</v>
      </c>
      <c r="I142" s="302" t="s">
        <v>918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942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877</v>
      </c>
      <c r="D148" s="317"/>
      <c r="E148" s="317"/>
      <c r="F148" s="317" t="s">
        <v>878</v>
      </c>
      <c r="G148" s="318"/>
      <c r="H148" s="317" t="s">
        <v>54</v>
      </c>
      <c r="I148" s="317" t="s">
        <v>57</v>
      </c>
      <c r="J148" s="317" t="s">
        <v>879</v>
      </c>
      <c r="K148" s="316"/>
    </row>
    <row r="149" s="1" customFormat="1" ht="17.25" customHeight="1">
      <c r="B149" s="314"/>
      <c r="C149" s="319" t="s">
        <v>880</v>
      </c>
      <c r="D149" s="319"/>
      <c r="E149" s="319"/>
      <c r="F149" s="320" t="s">
        <v>881</v>
      </c>
      <c r="G149" s="321"/>
      <c r="H149" s="319"/>
      <c r="I149" s="319"/>
      <c r="J149" s="319" t="s">
        <v>882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886</v>
      </c>
      <c r="D151" s="302"/>
      <c r="E151" s="302"/>
      <c r="F151" s="355" t="s">
        <v>883</v>
      </c>
      <c r="G151" s="302"/>
      <c r="H151" s="354" t="s">
        <v>923</v>
      </c>
      <c r="I151" s="354" t="s">
        <v>885</v>
      </c>
      <c r="J151" s="354">
        <v>120</v>
      </c>
      <c r="K151" s="350"/>
    </row>
    <row r="152" s="1" customFormat="1" ht="15" customHeight="1">
      <c r="B152" s="327"/>
      <c r="C152" s="354" t="s">
        <v>932</v>
      </c>
      <c r="D152" s="302"/>
      <c r="E152" s="302"/>
      <c r="F152" s="355" t="s">
        <v>883</v>
      </c>
      <c r="G152" s="302"/>
      <c r="H152" s="354" t="s">
        <v>943</v>
      </c>
      <c r="I152" s="354" t="s">
        <v>885</v>
      </c>
      <c r="J152" s="354" t="s">
        <v>934</v>
      </c>
      <c r="K152" s="350"/>
    </row>
    <row r="153" s="1" customFormat="1" ht="15" customHeight="1">
      <c r="B153" s="327"/>
      <c r="C153" s="354" t="s">
        <v>831</v>
      </c>
      <c r="D153" s="302"/>
      <c r="E153" s="302"/>
      <c r="F153" s="355" t="s">
        <v>883</v>
      </c>
      <c r="G153" s="302"/>
      <c r="H153" s="354" t="s">
        <v>944</v>
      </c>
      <c r="I153" s="354" t="s">
        <v>885</v>
      </c>
      <c r="J153" s="354" t="s">
        <v>934</v>
      </c>
      <c r="K153" s="350"/>
    </row>
    <row r="154" s="1" customFormat="1" ht="15" customHeight="1">
      <c r="B154" s="327"/>
      <c r="C154" s="354" t="s">
        <v>888</v>
      </c>
      <c r="D154" s="302"/>
      <c r="E154" s="302"/>
      <c r="F154" s="355" t="s">
        <v>889</v>
      </c>
      <c r="G154" s="302"/>
      <c r="H154" s="354" t="s">
        <v>923</v>
      </c>
      <c r="I154" s="354" t="s">
        <v>885</v>
      </c>
      <c r="J154" s="354">
        <v>50</v>
      </c>
      <c r="K154" s="350"/>
    </row>
    <row r="155" s="1" customFormat="1" ht="15" customHeight="1">
      <c r="B155" s="327"/>
      <c r="C155" s="354" t="s">
        <v>891</v>
      </c>
      <c r="D155" s="302"/>
      <c r="E155" s="302"/>
      <c r="F155" s="355" t="s">
        <v>883</v>
      </c>
      <c r="G155" s="302"/>
      <c r="H155" s="354" t="s">
        <v>923</v>
      </c>
      <c r="I155" s="354" t="s">
        <v>893</v>
      </c>
      <c r="J155" s="354"/>
      <c r="K155" s="350"/>
    </row>
    <row r="156" s="1" customFormat="1" ht="15" customHeight="1">
      <c r="B156" s="327"/>
      <c r="C156" s="354" t="s">
        <v>902</v>
      </c>
      <c r="D156" s="302"/>
      <c r="E156" s="302"/>
      <c r="F156" s="355" t="s">
        <v>889</v>
      </c>
      <c r="G156" s="302"/>
      <c r="H156" s="354" t="s">
        <v>923</v>
      </c>
      <c r="I156" s="354" t="s">
        <v>885</v>
      </c>
      <c r="J156" s="354">
        <v>50</v>
      </c>
      <c r="K156" s="350"/>
    </row>
    <row r="157" s="1" customFormat="1" ht="15" customHeight="1">
      <c r="B157" s="327"/>
      <c r="C157" s="354" t="s">
        <v>910</v>
      </c>
      <c r="D157" s="302"/>
      <c r="E157" s="302"/>
      <c r="F157" s="355" t="s">
        <v>889</v>
      </c>
      <c r="G157" s="302"/>
      <c r="H157" s="354" t="s">
        <v>923</v>
      </c>
      <c r="I157" s="354" t="s">
        <v>885</v>
      </c>
      <c r="J157" s="354">
        <v>50</v>
      </c>
      <c r="K157" s="350"/>
    </row>
    <row r="158" s="1" customFormat="1" ht="15" customHeight="1">
      <c r="B158" s="327"/>
      <c r="C158" s="354" t="s">
        <v>908</v>
      </c>
      <c r="D158" s="302"/>
      <c r="E158" s="302"/>
      <c r="F158" s="355" t="s">
        <v>889</v>
      </c>
      <c r="G158" s="302"/>
      <c r="H158" s="354" t="s">
        <v>923</v>
      </c>
      <c r="I158" s="354" t="s">
        <v>885</v>
      </c>
      <c r="J158" s="354">
        <v>50</v>
      </c>
      <c r="K158" s="350"/>
    </row>
    <row r="159" s="1" customFormat="1" ht="15" customHeight="1">
      <c r="B159" s="327"/>
      <c r="C159" s="354" t="s">
        <v>93</v>
      </c>
      <c r="D159" s="302"/>
      <c r="E159" s="302"/>
      <c r="F159" s="355" t="s">
        <v>883</v>
      </c>
      <c r="G159" s="302"/>
      <c r="H159" s="354" t="s">
        <v>945</v>
      </c>
      <c r="I159" s="354" t="s">
        <v>885</v>
      </c>
      <c r="J159" s="354" t="s">
        <v>946</v>
      </c>
      <c r="K159" s="350"/>
    </row>
    <row r="160" s="1" customFormat="1" ht="15" customHeight="1">
      <c r="B160" s="327"/>
      <c r="C160" s="354" t="s">
        <v>947</v>
      </c>
      <c r="D160" s="302"/>
      <c r="E160" s="302"/>
      <c r="F160" s="355" t="s">
        <v>883</v>
      </c>
      <c r="G160" s="302"/>
      <c r="H160" s="354" t="s">
        <v>948</v>
      </c>
      <c r="I160" s="354" t="s">
        <v>918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949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877</v>
      </c>
      <c r="D166" s="317"/>
      <c r="E166" s="317"/>
      <c r="F166" s="317" t="s">
        <v>878</v>
      </c>
      <c r="G166" s="359"/>
      <c r="H166" s="360" t="s">
        <v>54</v>
      </c>
      <c r="I166" s="360" t="s">
        <v>57</v>
      </c>
      <c r="J166" s="317" t="s">
        <v>879</v>
      </c>
      <c r="K166" s="294"/>
    </row>
    <row r="167" s="1" customFormat="1" ht="17.25" customHeight="1">
      <c r="B167" s="295"/>
      <c r="C167" s="319" t="s">
        <v>880</v>
      </c>
      <c r="D167" s="319"/>
      <c r="E167" s="319"/>
      <c r="F167" s="320" t="s">
        <v>881</v>
      </c>
      <c r="G167" s="361"/>
      <c r="H167" s="362"/>
      <c r="I167" s="362"/>
      <c r="J167" s="319" t="s">
        <v>882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886</v>
      </c>
      <c r="D169" s="302"/>
      <c r="E169" s="302"/>
      <c r="F169" s="325" t="s">
        <v>883</v>
      </c>
      <c r="G169" s="302"/>
      <c r="H169" s="302" t="s">
        <v>923</v>
      </c>
      <c r="I169" s="302" t="s">
        <v>885</v>
      </c>
      <c r="J169" s="302">
        <v>120</v>
      </c>
      <c r="K169" s="350"/>
    </row>
    <row r="170" s="1" customFormat="1" ht="15" customHeight="1">
      <c r="B170" s="327"/>
      <c r="C170" s="302" t="s">
        <v>932</v>
      </c>
      <c r="D170" s="302"/>
      <c r="E170" s="302"/>
      <c r="F170" s="325" t="s">
        <v>883</v>
      </c>
      <c r="G170" s="302"/>
      <c r="H170" s="302" t="s">
        <v>933</v>
      </c>
      <c r="I170" s="302" t="s">
        <v>885</v>
      </c>
      <c r="J170" s="302" t="s">
        <v>934</v>
      </c>
      <c r="K170" s="350"/>
    </row>
    <row r="171" s="1" customFormat="1" ht="15" customHeight="1">
      <c r="B171" s="327"/>
      <c r="C171" s="302" t="s">
        <v>831</v>
      </c>
      <c r="D171" s="302"/>
      <c r="E171" s="302"/>
      <c r="F171" s="325" t="s">
        <v>883</v>
      </c>
      <c r="G171" s="302"/>
      <c r="H171" s="302" t="s">
        <v>950</v>
      </c>
      <c r="I171" s="302" t="s">
        <v>885</v>
      </c>
      <c r="J171" s="302" t="s">
        <v>934</v>
      </c>
      <c r="K171" s="350"/>
    </row>
    <row r="172" s="1" customFormat="1" ht="15" customHeight="1">
      <c r="B172" s="327"/>
      <c r="C172" s="302" t="s">
        <v>888</v>
      </c>
      <c r="D172" s="302"/>
      <c r="E172" s="302"/>
      <c r="F172" s="325" t="s">
        <v>889</v>
      </c>
      <c r="G172" s="302"/>
      <c r="H172" s="302" t="s">
        <v>950</v>
      </c>
      <c r="I172" s="302" t="s">
        <v>885</v>
      </c>
      <c r="J172" s="302">
        <v>50</v>
      </c>
      <c r="K172" s="350"/>
    </row>
    <row r="173" s="1" customFormat="1" ht="15" customHeight="1">
      <c r="B173" s="327"/>
      <c r="C173" s="302" t="s">
        <v>891</v>
      </c>
      <c r="D173" s="302"/>
      <c r="E173" s="302"/>
      <c r="F173" s="325" t="s">
        <v>883</v>
      </c>
      <c r="G173" s="302"/>
      <c r="H173" s="302" t="s">
        <v>950</v>
      </c>
      <c r="I173" s="302" t="s">
        <v>893</v>
      </c>
      <c r="J173" s="302"/>
      <c r="K173" s="350"/>
    </row>
    <row r="174" s="1" customFormat="1" ht="15" customHeight="1">
      <c r="B174" s="327"/>
      <c r="C174" s="302" t="s">
        <v>902</v>
      </c>
      <c r="D174" s="302"/>
      <c r="E174" s="302"/>
      <c r="F174" s="325" t="s">
        <v>889</v>
      </c>
      <c r="G174" s="302"/>
      <c r="H174" s="302" t="s">
        <v>950</v>
      </c>
      <c r="I174" s="302" t="s">
        <v>885</v>
      </c>
      <c r="J174" s="302">
        <v>50</v>
      </c>
      <c r="K174" s="350"/>
    </row>
    <row r="175" s="1" customFormat="1" ht="15" customHeight="1">
      <c r="B175" s="327"/>
      <c r="C175" s="302" t="s">
        <v>910</v>
      </c>
      <c r="D175" s="302"/>
      <c r="E175" s="302"/>
      <c r="F175" s="325" t="s">
        <v>889</v>
      </c>
      <c r="G175" s="302"/>
      <c r="H175" s="302" t="s">
        <v>950</v>
      </c>
      <c r="I175" s="302" t="s">
        <v>885</v>
      </c>
      <c r="J175" s="302">
        <v>50</v>
      </c>
      <c r="K175" s="350"/>
    </row>
    <row r="176" s="1" customFormat="1" ht="15" customHeight="1">
      <c r="B176" s="327"/>
      <c r="C176" s="302" t="s">
        <v>908</v>
      </c>
      <c r="D176" s="302"/>
      <c r="E176" s="302"/>
      <c r="F176" s="325" t="s">
        <v>889</v>
      </c>
      <c r="G176" s="302"/>
      <c r="H176" s="302" t="s">
        <v>950</v>
      </c>
      <c r="I176" s="302" t="s">
        <v>885</v>
      </c>
      <c r="J176" s="302">
        <v>50</v>
      </c>
      <c r="K176" s="350"/>
    </row>
    <row r="177" s="1" customFormat="1" ht="15" customHeight="1">
      <c r="B177" s="327"/>
      <c r="C177" s="302" t="s">
        <v>106</v>
      </c>
      <c r="D177" s="302"/>
      <c r="E177" s="302"/>
      <c r="F177" s="325" t="s">
        <v>883</v>
      </c>
      <c r="G177" s="302"/>
      <c r="H177" s="302" t="s">
        <v>951</v>
      </c>
      <c r="I177" s="302" t="s">
        <v>952</v>
      </c>
      <c r="J177" s="302"/>
      <c r="K177" s="350"/>
    </row>
    <row r="178" s="1" customFormat="1" ht="15" customHeight="1">
      <c r="B178" s="327"/>
      <c r="C178" s="302" t="s">
        <v>57</v>
      </c>
      <c r="D178" s="302"/>
      <c r="E178" s="302"/>
      <c r="F178" s="325" t="s">
        <v>883</v>
      </c>
      <c r="G178" s="302"/>
      <c r="H178" s="302" t="s">
        <v>953</v>
      </c>
      <c r="I178" s="302" t="s">
        <v>954</v>
      </c>
      <c r="J178" s="302">
        <v>1</v>
      </c>
      <c r="K178" s="350"/>
    </row>
    <row r="179" s="1" customFormat="1" ht="15" customHeight="1">
      <c r="B179" s="327"/>
      <c r="C179" s="302" t="s">
        <v>53</v>
      </c>
      <c r="D179" s="302"/>
      <c r="E179" s="302"/>
      <c r="F179" s="325" t="s">
        <v>883</v>
      </c>
      <c r="G179" s="302"/>
      <c r="H179" s="302" t="s">
        <v>955</v>
      </c>
      <c r="I179" s="302" t="s">
        <v>885</v>
      </c>
      <c r="J179" s="302">
        <v>20</v>
      </c>
      <c r="K179" s="350"/>
    </row>
    <row r="180" s="1" customFormat="1" ht="15" customHeight="1">
      <c r="B180" s="327"/>
      <c r="C180" s="302" t="s">
        <v>54</v>
      </c>
      <c r="D180" s="302"/>
      <c r="E180" s="302"/>
      <c r="F180" s="325" t="s">
        <v>883</v>
      </c>
      <c r="G180" s="302"/>
      <c r="H180" s="302" t="s">
        <v>956</v>
      </c>
      <c r="I180" s="302" t="s">
        <v>885</v>
      </c>
      <c r="J180" s="302">
        <v>255</v>
      </c>
      <c r="K180" s="350"/>
    </row>
    <row r="181" s="1" customFormat="1" ht="15" customHeight="1">
      <c r="B181" s="327"/>
      <c r="C181" s="302" t="s">
        <v>107</v>
      </c>
      <c r="D181" s="302"/>
      <c r="E181" s="302"/>
      <c r="F181" s="325" t="s">
        <v>883</v>
      </c>
      <c r="G181" s="302"/>
      <c r="H181" s="302" t="s">
        <v>847</v>
      </c>
      <c r="I181" s="302" t="s">
        <v>885</v>
      </c>
      <c r="J181" s="302">
        <v>10</v>
      </c>
      <c r="K181" s="350"/>
    </row>
    <row r="182" s="1" customFormat="1" ht="15" customHeight="1">
      <c r="B182" s="327"/>
      <c r="C182" s="302" t="s">
        <v>108</v>
      </c>
      <c r="D182" s="302"/>
      <c r="E182" s="302"/>
      <c r="F182" s="325" t="s">
        <v>883</v>
      </c>
      <c r="G182" s="302"/>
      <c r="H182" s="302" t="s">
        <v>957</v>
      </c>
      <c r="I182" s="302" t="s">
        <v>918</v>
      </c>
      <c r="J182" s="302"/>
      <c r="K182" s="350"/>
    </row>
    <row r="183" s="1" customFormat="1" ht="15" customHeight="1">
      <c r="B183" s="327"/>
      <c r="C183" s="302" t="s">
        <v>958</v>
      </c>
      <c r="D183" s="302"/>
      <c r="E183" s="302"/>
      <c r="F183" s="325" t="s">
        <v>883</v>
      </c>
      <c r="G183" s="302"/>
      <c r="H183" s="302" t="s">
        <v>959</v>
      </c>
      <c r="I183" s="302" t="s">
        <v>918</v>
      </c>
      <c r="J183" s="302"/>
      <c r="K183" s="350"/>
    </row>
    <row r="184" s="1" customFormat="1" ht="15" customHeight="1">
      <c r="B184" s="327"/>
      <c r="C184" s="302" t="s">
        <v>947</v>
      </c>
      <c r="D184" s="302"/>
      <c r="E184" s="302"/>
      <c r="F184" s="325" t="s">
        <v>883</v>
      </c>
      <c r="G184" s="302"/>
      <c r="H184" s="302" t="s">
        <v>960</v>
      </c>
      <c r="I184" s="302" t="s">
        <v>918</v>
      </c>
      <c r="J184" s="302"/>
      <c r="K184" s="350"/>
    </row>
    <row r="185" s="1" customFormat="1" ht="15" customHeight="1">
      <c r="B185" s="327"/>
      <c r="C185" s="302" t="s">
        <v>110</v>
      </c>
      <c r="D185" s="302"/>
      <c r="E185" s="302"/>
      <c r="F185" s="325" t="s">
        <v>889</v>
      </c>
      <c r="G185" s="302"/>
      <c r="H185" s="302" t="s">
        <v>961</v>
      </c>
      <c r="I185" s="302" t="s">
        <v>885</v>
      </c>
      <c r="J185" s="302">
        <v>50</v>
      </c>
      <c r="K185" s="350"/>
    </row>
    <row r="186" s="1" customFormat="1" ht="15" customHeight="1">
      <c r="B186" s="327"/>
      <c r="C186" s="302" t="s">
        <v>962</v>
      </c>
      <c r="D186" s="302"/>
      <c r="E186" s="302"/>
      <c r="F186" s="325" t="s">
        <v>889</v>
      </c>
      <c r="G186" s="302"/>
      <c r="H186" s="302" t="s">
        <v>963</v>
      </c>
      <c r="I186" s="302" t="s">
        <v>964</v>
      </c>
      <c r="J186" s="302"/>
      <c r="K186" s="350"/>
    </row>
    <row r="187" s="1" customFormat="1" ht="15" customHeight="1">
      <c r="B187" s="327"/>
      <c r="C187" s="302" t="s">
        <v>965</v>
      </c>
      <c r="D187" s="302"/>
      <c r="E187" s="302"/>
      <c r="F187" s="325" t="s">
        <v>889</v>
      </c>
      <c r="G187" s="302"/>
      <c r="H187" s="302" t="s">
        <v>966</v>
      </c>
      <c r="I187" s="302" t="s">
        <v>964</v>
      </c>
      <c r="J187" s="302"/>
      <c r="K187" s="350"/>
    </row>
    <row r="188" s="1" customFormat="1" ht="15" customHeight="1">
      <c r="B188" s="327"/>
      <c r="C188" s="302" t="s">
        <v>967</v>
      </c>
      <c r="D188" s="302"/>
      <c r="E188" s="302"/>
      <c r="F188" s="325" t="s">
        <v>889</v>
      </c>
      <c r="G188" s="302"/>
      <c r="H188" s="302" t="s">
        <v>968</v>
      </c>
      <c r="I188" s="302" t="s">
        <v>964</v>
      </c>
      <c r="J188" s="302"/>
      <c r="K188" s="350"/>
    </row>
    <row r="189" s="1" customFormat="1" ht="15" customHeight="1">
      <c r="B189" s="327"/>
      <c r="C189" s="363" t="s">
        <v>969</v>
      </c>
      <c r="D189" s="302"/>
      <c r="E189" s="302"/>
      <c r="F189" s="325" t="s">
        <v>889</v>
      </c>
      <c r="G189" s="302"/>
      <c r="H189" s="302" t="s">
        <v>970</v>
      </c>
      <c r="I189" s="302" t="s">
        <v>971</v>
      </c>
      <c r="J189" s="364" t="s">
        <v>972</v>
      </c>
      <c r="K189" s="350"/>
    </row>
    <row r="190" s="18" customFormat="1" ht="15" customHeight="1">
      <c r="B190" s="365"/>
      <c r="C190" s="366" t="s">
        <v>973</v>
      </c>
      <c r="D190" s="367"/>
      <c r="E190" s="367"/>
      <c r="F190" s="368" t="s">
        <v>889</v>
      </c>
      <c r="G190" s="367"/>
      <c r="H190" s="367" t="s">
        <v>974</v>
      </c>
      <c r="I190" s="367" t="s">
        <v>971</v>
      </c>
      <c r="J190" s="369" t="s">
        <v>972</v>
      </c>
      <c r="K190" s="370"/>
    </row>
    <row r="191" s="1" customFormat="1" ht="15" customHeight="1">
      <c r="B191" s="327"/>
      <c r="C191" s="363" t="s">
        <v>42</v>
      </c>
      <c r="D191" s="302"/>
      <c r="E191" s="302"/>
      <c r="F191" s="325" t="s">
        <v>883</v>
      </c>
      <c r="G191" s="302"/>
      <c r="H191" s="299" t="s">
        <v>975</v>
      </c>
      <c r="I191" s="302" t="s">
        <v>976</v>
      </c>
      <c r="J191" s="302"/>
      <c r="K191" s="350"/>
    </row>
    <row r="192" s="1" customFormat="1" ht="15" customHeight="1">
      <c r="B192" s="327"/>
      <c r="C192" s="363" t="s">
        <v>977</v>
      </c>
      <c r="D192" s="302"/>
      <c r="E192" s="302"/>
      <c r="F192" s="325" t="s">
        <v>883</v>
      </c>
      <c r="G192" s="302"/>
      <c r="H192" s="302" t="s">
        <v>978</v>
      </c>
      <c r="I192" s="302" t="s">
        <v>918</v>
      </c>
      <c r="J192" s="302"/>
      <c r="K192" s="350"/>
    </row>
    <row r="193" s="1" customFormat="1" ht="15" customHeight="1">
      <c r="B193" s="327"/>
      <c r="C193" s="363" t="s">
        <v>979</v>
      </c>
      <c r="D193" s="302"/>
      <c r="E193" s="302"/>
      <c r="F193" s="325" t="s">
        <v>883</v>
      </c>
      <c r="G193" s="302"/>
      <c r="H193" s="302" t="s">
        <v>980</v>
      </c>
      <c r="I193" s="302" t="s">
        <v>918</v>
      </c>
      <c r="J193" s="302"/>
      <c r="K193" s="350"/>
    </row>
    <row r="194" s="1" customFormat="1" ht="15" customHeight="1">
      <c r="B194" s="327"/>
      <c r="C194" s="363" t="s">
        <v>981</v>
      </c>
      <c r="D194" s="302"/>
      <c r="E194" s="302"/>
      <c r="F194" s="325" t="s">
        <v>889</v>
      </c>
      <c r="G194" s="302"/>
      <c r="H194" s="302" t="s">
        <v>982</v>
      </c>
      <c r="I194" s="302" t="s">
        <v>918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983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984</v>
      </c>
      <c r="D201" s="372"/>
      <c r="E201" s="372"/>
      <c r="F201" s="372" t="s">
        <v>985</v>
      </c>
      <c r="G201" s="373"/>
      <c r="H201" s="372" t="s">
        <v>986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976</v>
      </c>
      <c r="D203" s="302"/>
      <c r="E203" s="302"/>
      <c r="F203" s="325" t="s">
        <v>43</v>
      </c>
      <c r="G203" s="302"/>
      <c r="H203" s="302" t="s">
        <v>987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44</v>
      </c>
      <c r="G204" s="302"/>
      <c r="H204" s="302" t="s">
        <v>988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47</v>
      </c>
      <c r="G205" s="302"/>
      <c r="H205" s="302" t="s">
        <v>989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45</v>
      </c>
      <c r="G206" s="302"/>
      <c r="H206" s="302" t="s">
        <v>990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46</v>
      </c>
      <c r="G207" s="302"/>
      <c r="H207" s="302" t="s">
        <v>991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930</v>
      </c>
      <c r="D209" s="302"/>
      <c r="E209" s="302"/>
      <c r="F209" s="325" t="s">
        <v>79</v>
      </c>
      <c r="G209" s="302"/>
      <c r="H209" s="302" t="s">
        <v>992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826</v>
      </c>
      <c r="G210" s="302"/>
      <c r="H210" s="302" t="s">
        <v>827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824</v>
      </c>
      <c r="G211" s="302"/>
      <c r="H211" s="302" t="s">
        <v>993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86</v>
      </c>
      <c r="G212" s="363"/>
      <c r="H212" s="354" t="s">
        <v>828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829</v>
      </c>
      <c r="G213" s="363"/>
      <c r="H213" s="354" t="s">
        <v>994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954</v>
      </c>
      <c r="D215" s="302"/>
      <c r="E215" s="302"/>
      <c r="F215" s="325">
        <v>1</v>
      </c>
      <c r="G215" s="363"/>
      <c r="H215" s="354" t="s">
        <v>995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996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997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998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2025-05-30T06:19:34Z</dcterms:created>
  <dcterms:modified xsi:type="dcterms:W3CDTF">2025-05-30T06:19:38Z</dcterms:modified>
</cp:coreProperties>
</file>