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7820" yWindow="400" windowWidth="19770" windowHeight="16780"/>
  </bookViews>
  <sheets>
    <sheet name="Tropické bažiny" sheetId="5" r:id="rId1"/>
  </sheets>
  <definedNames>
    <definedName name="_xlnm.Print_Area" localSheetId="0">'Tropické bažiny'!$A$1:$H$87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5" l="1"/>
  <c r="F25" i="5"/>
  <c r="H25" i="5" s="1"/>
  <c r="H79" i="5"/>
  <c r="H62" i="5"/>
  <c r="H53" i="5"/>
  <c r="H49" i="5"/>
  <c r="H46" i="5"/>
  <c r="H37" i="5"/>
  <c r="H34" i="5"/>
  <c r="F12" i="5" l="1"/>
  <c r="H12" i="5" s="1"/>
  <c r="F15" i="5" l="1"/>
  <c r="H15" i="5" s="1"/>
  <c r="D29" i="5" l="1"/>
  <c r="H60" i="5"/>
  <c r="H61" i="5"/>
  <c r="H63" i="5"/>
  <c r="H64" i="5"/>
  <c r="H47" i="5"/>
  <c r="H52" i="5"/>
  <c r="H55" i="5"/>
  <c r="H56" i="5"/>
  <c r="H45" i="5"/>
  <c r="H44" i="5"/>
  <c r="F54" i="5"/>
  <c r="H54" i="5" s="1"/>
  <c r="F50" i="5"/>
  <c r="F51" i="5" s="1"/>
  <c r="F48" i="5"/>
  <c r="H48" i="5" s="1"/>
  <c r="H39" i="5"/>
  <c r="H32" i="5"/>
  <c r="H33" i="5"/>
  <c r="H35" i="5"/>
  <c r="H23" i="5"/>
  <c r="H28" i="5"/>
  <c r="H18" i="5"/>
  <c r="H78" i="5"/>
  <c r="H75" i="5"/>
  <c r="H74" i="5"/>
  <c r="F21" i="5"/>
  <c r="F36" i="5" s="1"/>
  <c r="F38" i="5" s="1"/>
  <c r="H51" i="5" l="1"/>
  <c r="H50" i="5"/>
  <c r="F24" i="5"/>
  <c r="H24" i="5" s="1"/>
  <c r="F22" i="5"/>
  <c r="H22" i="5" s="1"/>
  <c r="H26" i="5" l="1"/>
  <c r="F27" i="5"/>
  <c r="H27" i="5" s="1"/>
  <c r="D65" i="5"/>
  <c r="H59" i="5"/>
  <c r="H65" i="5" s="1"/>
  <c r="F13" i="5"/>
  <c r="F9" i="5"/>
  <c r="H9" i="5" s="1"/>
  <c r="D57" i="5"/>
  <c r="H43" i="5"/>
  <c r="H57" i="5" s="1"/>
  <c r="D40" i="5"/>
  <c r="H38" i="5"/>
  <c r="H36" i="5"/>
  <c r="H31" i="5"/>
  <c r="D19" i="5"/>
  <c r="D81" i="5"/>
  <c r="H73" i="5"/>
  <c r="F76" i="5"/>
  <c r="F77" i="5" s="1"/>
  <c r="D70" i="5"/>
  <c r="F68" i="5"/>
  <c r="H80" i="5"/>
  <c r="H21" i="5"/>
  <c r="H29" i="5" l="1"/>
  <c r="F14" i="5"/>
  <c r="H14" i="5" s="1"/>
  <c r="H13" i="5"/>
  <c r="H40" i="5"/>
  <c r="F16" i="5"/>
  <c r="H77" i="5"/>
  <c r="H76" i="5"/>
  <c r="H67" i="5"/>
  <c r="H68" i="5"/>
  <c r="H69" i="5"/>
  <c r="F10" i="5"/>
  <c r="H81" i="5" l="1"/>
  <c r="F17" i="5"/>
  <c r="H17" i="5" s="1"/>
  <c r="H16" i="5"/>
  <c r="H70" i="5"/>
  <c r="H10" i="5"/>
  <c r="F11" i="5"/>
  <c r="H11" i="5" s="1"/>
  <c r="H19" i="5" l="1"/>
  <c r="H83" i="5" s="1"/>
</calcChain>
</file>

<file path=xl/sharedStrings.xml><?xml version="1.0" encoding="utf-8"?>
<sst xmlns="http://schemas.openxmlformats.org/spreadsheetml/2006/main" count="204" uniqueCount="91">
  <si>
    <t xml:space="preserve">Zpracoval : </t>
  </si>
  <si>
    <t xml:space="preserve">Zhotovitel : </t>
  </si>
  <si>
    <t>P.Č.</t>
  </si>
  <si>
    <t>KCN</t>
  </si>
  <si>
    <t>Kód položky</t>
  </si>
  <si>
    <t>Popis</t>
  </si>
  <si>
    <t>MJ</t>
  </si>
  <si>
    <t>Množství celkem</t>
  </si>
  <si>
    <t>Cena jednotková</t>
  </si>
  <si>
    <t>Cena celkem</t>
  </si>
  <si>
    <t>.</t>
  </si>
  <si>
    <t>kpl</t>
  </si>
  <si>
    <t>Celkem bez DPH</t>
  </si>
  <si>
    <t xml:space="preserve">Datum : </t>
  </si>
  <si>
    <t>Stavba :</t>
  </si>
  <si>
    <t xml:space="preserve">Objednavatel : </t>
  </si>
  <si>
    <t>Dem</t>
  </si>
  <si>
    <t>m</t>
  </si>
  <si>
    <t>M</t>
  </si>
  <si>
    <t>D</t>
  </si>
  <si>
    <t>ks</t>
  </si>
  <si>
    <t>O</t>
  </si>
  <si>
    <t>P</t>
  </si>
  <si>
    <t>m2</t>
  </si>
  <si>
    <t>Demontáž  dotčené části hromosvodu</t>
  </si>
  <si>
    <t>Uložení demontovaných hmot na skládku vč, odvozu</t>
  </si>
  <si>
    <t xml:space="preserve">ROZPOČET  </t>
  </si>
  <si>
    <t>Očištění napínacího systému, částečná výměna spojovacích prostředků</t>
  </si>
  <si>
    <t>Montáž vrchní krycí Al lišty oblouk</t>
  </si>
  <si>
    <t>Dodávka vrchní krycí Al lišty oblouk</t>
  </si>
  <si>
    <t>Montáž pryžové těsnění  EPDM</t>
  </si>
  <si>
    <t>Montáž oplechování krycí prvek PC - ukončení</t>
  </si>
  <si>
    <t>Dodávka oplechování krycí prvek PC - ukončení</t>
  </si>
  <si>
    <t>Montáž nového prosklení ventilačních křídel</t>
  </si>
  <si>
    <t>Dodávka nového prosklení ventilačních křídel</t>
  </si>
  <si>
    <t>Zpětná montáž krycích lišt ventilačních křídel</t>
  </si>
  <si>
    <t>Demonáž hřebenové části světlíku</t>
  </si>
  <si>
    <t>Montáž vrchní krycí Al lišty  čela</t>
  </si>
  <si>
    <t>Dodávka vrchní krycí Al lišty čela</t>
  </si>
  <si>
    <t>MD</t>
  </si>
  <si>
    <t>Odsátí prachu po demontáži desek PC</t>
  </si>
  <si>
    <t>Průběžný úklid</t>
  </si>
  <si>
    <t>Přesun hmot plocha</t>
  </si>
  <si>
    <t>Přesun hmot okapní část</t>
  </si>
  <si>
    <t>Ochrana střešního pláště ploché střechy</t>
  </si>
  <si>
    <t>Demontáž  prosklení  bodových světlíků</t>
  </si>
  <si>
    <t>Montáž nového prosklení bodových světlíků</t>
  </si>
  <si>
    <t>Zpětná montáž krycích lišt bodových světlíků</t>
  </si>
  <si>
    <t>Přesun hmot bodové světlíky</t>
  </si>
  <si>
    <t>R</t>
  </si>
  <si>
    <t>Dodávka nového prosklení  bodových světlíků</t>
  </si>
  <si>
    <t>Zařízení pracoviště</t>
  </si>
  <si>
    <t>Lešení, návoz, odvoz, montáž, demonáž, manipulace, pronájem</t>
  </si>
  <si>
    <t>Přesun hmot hřebenová část</t>
  </si>
  <si>
    <t>ZOO Dvůr Králové a.s.</t>
  </si>
  <si>
    <t>Pavilon tropické bažiny - generální oprava polykarbonátové střechy</t>
  </si>
  <si>
    <t>Montáž nového PC prosklení v ploše</t>
  </si>
  <si>
    <t>Dodávka nového PC prosklení v ploše PC 16mm vč. příslušenství (pásky, apod.), uzavřené hrany z výroby</t>
  </si>
  <si>
    <t>Plocha</t>
  </si>
  <si>
    <t>Přesun hmot čela</t>
  </si>
  <si>
    <t>Demontáž vrchní krycí Al lišty oblouk</t>
  </si>
  <si>
    <t>Demontáž pryžové těsnění  EPDM</t>
  </si>
  <si>
    <t>Demontáž degradovaného původního PC prosklení, očištění nánosů nečistot z desek</t>
  </si>
  <si>
    <t>Okapní část</t>
  </si>
  <si>
    <t>Zpětná montáž okapní části - očištěné původní prvky</t>
  </si>
  <si>
    <t>Hřeben</t>
  </si>
  <si>
    <t>Demontáž  prosklení  ventilačních křídel</t>
  </si>
  <si>
    <t>Demontáž  krycích lišt ventilačních křídel</t>
  </si>
  <si>
    <t>Montáž hřebenové části</t>
  </si>
  <si>
    <t>Dodávka hřebenové části</t>
  </si>
  <si>
    <t>Čela</t>
  </si>
  <si>
    <t>Demonáž oplechování v patě čela přiléhající na střechu</t>
  </si>
  <si>
    <t>Dodávka pryžové těsnění  EPDM</t>
  </si>
  <si>
    <t xml:space="preserve">Demontáž  původního PC prosklení čel </t>
  </si>
  <si>
    <t>Montáž nového PC prosklení čel, vč. prostupů</t>
  </si>
  <si>
    <t xml:space="preserve">Dodávka nového prosklení čel PC 16mm </t>
  </si>
  <si>
    <t>Demontáž vrchní krycí Al lišty čela</t>
  </si>
  <si>
    <t>Montáž oplechování  v patě čela přiléhající na střechu</t>
  </si>
  <si>
    <t>Dodávka oplechování  v patě čela přiléhající na střechu</t>
  </si>
  <si>
    <t>Bodové světlíky  2,9x2,13</t>
  </si>
  <si>
    <t>Demontáž krycích lišt bodových světlíků</t>
  </si>
  <si>
    <t>Hromosvod</t>
  </si>
  <si>
    <t>Montáž - vrácení původního hromosvodu, vč. dodání potřebných nových prvků uchycení hromosvodu</t>
  </si>
  <si>
    <t>Revize hromosvodu</t>
  </si>
  <si>
    <t>Ostatní</t>
  </si>
  <si>
    <t xml:space="preserve">Mimostaveništní doprava materiálu </t>
  </si>
  <si>
    <t>Mimostaveništní doprava osob</t>
  </si>
  <si>
    <t>Instalace záchytných sítí</t>
  </si>
  <si>
    <t>Provizorní zabezpečení, úprava sítě a zpětná montáž sítě velké průchozí voliéry po dobu stavby</t>
  </si>
  <si>
    <t>Demontáž oplechování krycí prvek PC - ukončení</t>
  </si>
  <si>
    <t>Demontáž okapní části a napínacícho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</si>
</sst>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6"/>
      <name val="Arial CE"/>
      <charset val="238"/>
    </font>
    <font>
      <b/>
      <sz val="7"/>
      <color indexed="18"/>
      <name val="Arial CE"/>
      <charset val="238"/>
    </font>
    <font>
      <b/>
      <sz val="8"/>
      <color indexed="18"/>
      <name val="Arial CE"/>
      <family val="2"/>
      <charset val="238"/>
    </font>
    <font>
      <b/>
      <sz val="7"/>
      <name val="Arial CE"/>
      <charset val="238"/>
    </font>
    <font>
      <b/>
      <sz val="8"/>
      <color indexed="18"/>
      <name val="Arial CE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  <font>
      <b/>
      <sz val="8"/>
      <color indexed="20"/>
      <name val="Arial CE"/>
      <family val="2"/>
      <charset val="238"/>
    </font>
    <font>
      <b/>
      <sz val="8"/>
      <color indexed="20"/>
      <name val="Arial CE"/>
      <charset val="238"/>
    </font>
    <font>
      <b/>
      <u/>
      <sz val="8"/>
      <color indexed="10"/>
      <name val="Arial CE"/>
      <charset val="238"/>
    </font>
    <font>
      <b/>
      <sz val="8"/>
      <color indexed="10"/>
      <name val="Arial CE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7">
    <xf numFmtId="0" fontId="0" fillId="0" borderId="0" xfId="0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0" borderId="0" xfId="0" applyFill="1" applyProtection="1"/>
    <xf numFmtId="0" fontId="21" fillId="0" borderId="0" xfId="0" applyFont="1" applyFill="1" applyProtection="1"/>
    <xf numFmtId="0" fontId="20" fillId="0" borderId="0" xfId="0" applyFont="1" applyFill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Alignment="1" applyProtection="1">
      <alignment horizontal="right"/>
    </xf>
    <xf numFmtId="164" fontId="7" fillId="4" borderId="0" xfId="0" applyNumberFormat="1" applyFont="1" applyFill="1" applyAlignment="1" applyProtection="1">
      <alignment horizontal="center"/>
    </xf>
    <xf numFmtId="164" fontId="7" fillId="4" borderId="0" xfId="0" applyNumberFormat="1" applyFont="1" applyFill="1" applyAlignment="1" applyProtection="1">
      <alignment horizontal="left"/>
    </xf>
    <xf numFmtId="164" fontId="8" fillId="4" borderId="0" xfId="0" applyNumberFormat="1" applyFont="1" applyFill="1" applyAlignment="1" applyProtection="1">
      <alignment horizontal="left" wrapText="1"/>
    </xf>
    <xf numFmtId="164" fontId="9" fillId="4" borderId="0" xfId="0" applyNumberFormat="1" applyFont="1" applyFill="1" applyAlignment="1" applyProtection="1">
      <alignment horizontal="center"/>
    </xf>
    <xf numFmtId="165" fontId="7" fillId="4" borderId="0" xfId="0" applyNumberFormat="1" applyFont="1" applyFill="1" applyAlignment="1" applyProtection="1">
      <alignment horizontal="right"/>
    </xf>
    <xf numFmtId="4" fontId="9" fillId="4" borderId="0" xfId="0" applyNumberFormat="1" applyFont="1" applyFill="1" applyAlignment="1" applyProtection="1">
      <alignment horizontal="right"/>
    </xf>
    <xf numFmtId="4" fontId="7" fillId="4" borderId="0" xfId="0" applyNumberFormat="1" applyFont="1" applyFill="1" applyAlignment="1" applyProtection="1">
      <alignment horizontal="right"/>
    </xf>
    <xf numFmtId="0" fontId="19" fillId="0" borderId="0" xfId="0" applyFont="1" applyFill="1" applyProtection="1"/>
    <xf numFmtId="0" fontId="12" fillId="0" borderId="0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right" vertical="center"/>
    </xf>
    <xf numFmtId="164" fontId="4" fillId="0" borderId="8" xfId="0" applyNumberFormat="1" applyFont="1" applyBorder="1" applyAlignment="1" applyProtection="1">
      <alignment horizontal="center" vertical="center"/>
    </xf>
    <xf numFmtId="164" fontId="4" fillId="0" borderId="8" xfId="0" applyNumberFormat="1" applyFont="1" applyBorder="1" applyAlignment="1" applyProtection="1">
      <alignment horizontal="left" vertical="center"/>
    </xf>
    <xf numFmtId="164" fontId="4" fillId="0" borderId="8" xfId="0" applyNumberFormat="1" applyFont="1" applyBorder="1" applyAlignment="1" applyProtection="1">
      <alignment horizontal="left" vertical="center" wrapText="1"/>
    </xf>
    <xf numFmtId="4" fontId="4" fillId="0" borderId="8" xfId="0" applyNumberFormat="1" applyFont="1" applyBorder="1" applyAlignment="1" applyProtection="1">
      <alignment horizontal="right" vertical="center"/>
    </xf>
    <xf numFmtId="4" fontId="4" fillId="0" borderId="9" xfId="0" applyNumberFormat="1" applyFont="1" applyBorder="1" applyAlignment="1" applyProtection="1">
      <alignment horizontal="right" vertical="center"/>
    </xf>
    <xf numFmtId="0" fontId="18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8" fillId="0" borderId="0" xfId="0" applyFont="1" applyProtection="1"/>
    <xf numFmtId="4" fontId="10" fillId="0" borderId="0" xfId="0" applyNumberFormat="1" applyFont="1" applyAlignment="1" applyProtection="1">
      <alignment horizontal="right"/>
    </xf>
    <xf numFmtId="4" fontId="0" fillId="0" borderId="0" xfId="0" applyNumberFormat="1" applyAlignment="1" applyProtection="1">
      <alignment wrapText="1"/>
    </xf>
    <xf numFmtId="164" fontId="4" fillId="0" borderId="8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19" fillId="0" borderId="0" xfId="0" applyFont="1" applyProtection="1"/>
    <xf numFmtId="164" fontId="4" fillId="0" borderId="8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wrapText="1"/>
    </xf>
    <xf numFmtId="164" fontId="12" fillId="4" borderId="0" xfId="0" applyNumberFormat="1" applyFont="1" applyFill="1" applyAlignment="1" applyProtection="1">
      <alignment horizontal="right" vertical="center"/>
    </xf>
    <xf numFmtId="164" fontId="5" fillId="4" borderId="0" xfId="0" applyNumberFormat="1" applyFont="1" applyFill="1" applyAlignment="1" applyProtection="1">
      <alignment horizontal="center" vertical="center"/>
    </xf>
    <xf numFmtId="164" fontId="10" fillId="4" borderId="0" xfId="0" applyNumberFormat="1" applyFont="1" applyFill="1" applyAlignment="1" applyProtection="1">
      <alignment horizontal="left" vertical="center"/>
    </xf>
    <xf numFmtId="164" fontId="13" fillId="4" borderId="0" xfId="0" applyNumberFormat="1" applyFont="1" applyFill="1" applyAlignment="1" applyProtection="1">
      <alignment horizontal="left" wrapText="1"/>
    </xf>
    <xf numFmtId="164" fontId="14" fillId="4" borderId="0" xfId="0" applyNumberFormat="1" applyFont="1" applyFill="1" applyAlignment="1" applyProtection="1">
      <alignment horizontal="center"/>
    </xf>
    <xf numFmtId="4" fontId="12" fillId="4" borderId="0" xfId="0" applyNumberFormat="1" applyFont="1" applyFill="1" applyAlignment="1" applyProtection="1">
      <alignment horizontal="right"/>
    </xf>
    <xf numFmtId="4" fontId="5" fillId="4" borderId="0" xfId="0" applyNumberFormat="1" applyFont="1" applyFill="1" applyAlignment="1" applyProtection="1">
      <alignment horizontal="right"/>
    </xf>
    <xf numFmtId="4" fontId="14" fillId="4" borderId="0" xfId="0" applyNumberFormat="1" applyFont="1" applyFill="1" applyAlignment="1" applyProtection="1">
      <alignment horizontal="right"/>
    </xf>
    <xf numFmtId="164" fontId="15" fillId="4" borderId="0" xfId="0" applyNumberFormat="1" applyFont="1" applyFill="1" applyAlignment="1" applyProtection="1">
      <alignment horizontal="right"/>
    </xf>
    <xf numFmtId="164" fontId="4" fillId="4" borderId="0" xfId="0" applyNumberFormat="1" applyFont="1" applyFill="1" applyAlignment="1" applyProtection="1">
      <alignment horizontal="center" vertical="center"/>
    </xf>
    <xf numFmtId="164" fontId="15" fillId="4" borderId="0" xfId="0" applyNumberFormat="1" applyFont="1" applyFill="1" applyAlignment="1" applyProtection="1">
      <alignment horizontal="left"/>
    </xf>
    <xf numFmtId="164" fontId="16" fillId="4" borderId="0" xfId="0" applyNumberFormat="1" applyFont="1" applyFill="1" applyAlignment="1" applyProtection="1">
      <alignment horizontal="left" wrapText="1"/>
    </xf>
    <xf numFmtId="164" fontId="16" fillId="4" borderId="0" xfId="0" applyNumberFormat="1" applyFont="1" applyFill="1" applyAlignment="1" applyProtection="1">
      <alignment horizontal="center"/>
    </xf>
    <xf numFmtId="165" fontId="16" fillId="4" borderId="0" xfId="0" applyNumberFormat="1" applyFont="1" applyFill="1" applyAlignment="1" applyProtection="1">
      <alignment horizontal="right"/>
    </xf>
    <xf numFmtId="4" fontId="16" fillId="4" borderId="0" xfId="0" applyNumberFormat="1" applyFont="1" applyFill="1" applyAlignment="1" applyProtection="1">
      <alignment horizontal="right"/>
    </xf>
    <xf numFmtId="164" fontId="2" fillId="0" borderId="0" xfId="0" applyNumberFormat="1" applyFont="1" applyAlignment="1" applyProtection="1">
      <alignment horizontal="right" vertical="center"/>
    </xf>
    <xf numFmtId="164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left" vertical="center"/>
    </xf>
    <xf numFmtId="164" fontId="11" fillId="0" borderId="0" xfId="0" applyNumberFormat="1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horizontal="right" vertical="center"/>
    </xf>
    <xf numFmtId="0" fontId="4" fillId="5" borderId="0" xfId="0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14" fontId="4" fillId="5" borderId="0" xfId="0" applyNumberFormat="1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4" fontId="4" fillId="5" borderId="8" xfId="0" applyNumberFormat="1" applyFont="1" applyFill="1" applyBorder="1" applyAlignment="1" applyProtection="1">
      <alignment horizontal="right" vertic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3"/>
  <sheetViews>
    <sheetView tabSelected="1" topLeftCell="A55" zoomScale="115" zoomScaleNormal="115" workbookViewId="0">
      <selection activeCell="H78" sqref="H78"/>
    </sheetView>
  </sheetViews>
  <sheetFormatPr defaultRowHeight="14.5" x14ac:dyDescent="0.35"/>
  <cols>
    <col min="1" max="1" width="4.453125" customWidth="1"/>
    <col min="2" max="2" width="6.54296875" customWidth="1"/>
    <col min="3" max="3" width="6.08984375" customWidth="1"/>
    <col min="4" max="4" width="46.54296875" customWidth="1"/>
    <col min="5" max="5" width="4.54296875" customWidth="1"/>
    <col min="6" max="6" width="10.453125" customWidth="1"/>
    <col min="7" max="7" width="9.90625" customWidth="1"/>
    <col min="8" max="8" width="12" customWidth="1"/>
    <col min="9" max="9" width="65.7265625" customWidth="1"/>
    <col min="10" max="10" width="30.54296875" customWidth="1"/>
    <col min="11" max="11" width="18.36328125" customWidth="1"/>
    <col min="237" max="237" width="1.54296875" customWidth="1"/>
    <col min="238" max="238" width="4.453125" customWidth="1"/>
    <col min="239" max="239" width="6.54296875" customWidth="1"/>
    <col min="240" max="240" width="0" hidden="1" customWidth="1"/>
    <col min="241" max="241" width="46.54296875" customWidth="1"/>
    <col min="242" max="242" width="4.54296875" customWidth="1"/>
    <col min="243" max="243" width="10.453125" customWidth="1"/>
    <col min="244" max="244" width="9.90625" customWidth="1"/>
    <col min="245" max="245" width="12" customWidth="1"/>
    <col min="246" max="246" width="10.08984375" bestFit="1" customWidth="1"/>
    <col min="248" max="248" width="3.90625" customWidth="1"/>
    <col min="251" max="251" width="10" customWidth="1"/>
    <col min="252" max="252" width="4.08984375" customWidth="1"/>
    <col min="254" max="254" width="12.08984375" customWidth="1"/>
    <col min="258" max="258" width="11" customWidth="1"/>
    <col min="493" max="493" width="1.54296875" customWidth="1"/>
    <col min="494" max="494" width="4.453125" customWidth="1"/>
    <col min="495" max="495" width="6.54296875" customWidth="1"/>
    <col min="496" max="496" width="0" hidden="1" customWidth="1"/>
    <col min="497" max="497" width="46.54296875" customWidth="1"/>
    <col min="498" max="498" width="4.54296875" customWidth="1"/>
    <col min="499" max="499" width="10.453125" customWidth="1"/>
    <col min="500" max="500" width="9.90625" customWidth="1"/>
    <col min="501" max="501" width="12" customWidth="1"/>
    <col min="502" max="502" width="10.08984375" bestFit="1" customWidth="1"/>
    <col min="504" max="504" width="3.90625" customWidth="1"/>
    <col min="507" max="507" width="10" customWidth="1"/>
    <col min="508" max="508" width="4.08984375" customWidth="1"/>
    <col min="510" max="510" width="12.08984375" customWidth="1"/>
    <col min="514" max="514" width="11" customWidth="1"/>
    <col min="749" max="749" width="1.54296875" customWidth="1"/>
    <col min="750" max="750" width="4.453125" customWidth="1"/>
    <col min="751" max="751" width="6.54296875" customWidth="1"/>
    <col min="752" max="752" width="0" hidden="1" customWidth="1"/>
    <col min="753" max="753" width="46.54296875" customWidth="1"/>
    <col min="754" max="754" width="4.54296875" customWidth="1"/>
    <col min="755" max="755" width="10.453125" customWidth="1"/>
    <col min="756" max="756" width="9.90625" customWidth="1"/>
    <col min="757" max="757" width="12" customWidth="1"/>
    <col min="758" max="758" width="10.08984375" bestFit="1" customWidth="1"/>
    <col min="760" max="760" width="3.90625" customWidth="1"/>
    <col min="763" max="763" width="10" customWidth="1"/>
    <col min="764" max="764" width="4.08984375" customWidth="1"/>
    <col min="766" max="766" width="12.08984375" customWidth="1"/>
    <col min="770" max="770" width="11" customWidth="1"/>
    <col min="1005" max="1005" width="1.54296875" customWidth="1"/>
    <col min="1006" max="1006" width="4.453125" customWidth="1"/>
    <col min="1007" max="1007" width="6.54296875" customWidth="1"/>
    <col min="1008" max="1008" width="0" hidden="1" customWidth="1"/>
    <col min="1009" max="1009" width="46.54296875" customWidth="1"/>
    <col min="1010" max="1010" width="4.54296875" customWidth="1"/>
    <col min="1011" max="1011" width="10.453125" customWidth="1"/>
    <col min="1012" max="1012" width="9.90625" customWidth="1"/>
    <col min="1013" max="1013" width="12" customWidth="1"/>
    <col min="1014" max="1014" width="10.08984375" bestFit="1" customWidth="1"/>
    <col min="1016" max="1016" width="3.90625" customWidth="1"/>
    <col min="1019" max="1019" width="10" customWidth="1"/>
    <col min="1020" max="1020" width="4.08984375" customWidth="1"/>
    <col min="1022" max="1022" width="12.08984375" customWidth="1"/>
    <col min="1026" max="1026" width="11" customWidth="1"/>
    <col min="1261" max="1261" width="1.54296875" customWidth="1"/>
    <col min="1262" max="1262" width="4.453125" customWidth="1"/>
    <col min="1263" max="1263" width="6.54296875" customWidth="1"/>
    <col min="1264" max="1264" width="0" hidden="1" customWidth="1"/>
    <col min="1265" max="1265" width="46.54296875" customWidth="1"/>
    <col min="1266" max="1266" width="4.54296875" customWidth="1"/>
    <col min="1267" max="1267" width="10.453125" customWidth="1"/>
    <col min="1268" max="1268" width="9.90625" customWidth="1"/>
    <col min="1269" max="1269" width="12" customWidth="1"/>
    <col min="1270" max="1270" width="10.08984375" bestFit="1" customWidth="1"/>
    <col min="1272" max="1272" width="3.90625" customWidth="1"/>
    <col min="1275" max="1275" width="10" customWidth="1"/>
    <col min="1276" max="1276" width="4.08984375" customWidth="1"/>
    <col min="1278" max="1278" width="12.08984375" customWidth="1"/>
    <col min="1282" max="1282" width="11" customWidth="1"/>
    <col min="1517" max="1517" width="1.54296875" customWidth="1"/>
    <col min="1518" max="1518" width="4.453125" customWidth="1"/>
    <col min="1519" max="1519" width="6.54296875" customWidth="1"/>
    <col min="1520" max="1520" width="0" hidden="1" customWidth="1"/>
    <col min="1521" max="1521" width="46.54296875" customWidth="1"/>
    <col min="1522" max="1522" width="4.54296875" customWidth="1"/>
    <col min="1523" max="1523" width="10.453125" customWidth="1"/>
    <col min="1524" max="1524" width="9.90625" customWidth="1"/>
    <col min="1525" max="1525" width="12" customWidth="1"/>
    <col min="1526" max="1526" width="10.08984375" bestFit="1" customWidth="1"/>
    <col min="1528" max="1528" width="3.90625" customWidth="1"/>
    <col min="1531" max="1531" width="10" customWidth="1"/>
    <col min="1532" max="1532" width="4.08984375" customWidth="1"/>
    <col min="1534" max="1534" width="12.08984375" customWidth="1"/>
    <col min="1538" max="1538" width="11" customWidth="1"/>
    <col min="1773" max="1773" width="1.54296875" customWidth="1"/>
    <col min="1774" max="1774" width="4.453125" customWidth="1"/>
    <col min="1775" max="1775" width="6.54296875" customWidth="1"/>
    <col min="1776" max="1776" width="0" hidden="1" customWidth="1"/>
    <col min="1777" max="1777" width="46.54296875" customWidth="1"/>
    <col min="1778" max="1778" width="4.54296875" customWidth="1"/>
    <col min="1779" max="1779" width="10.453125" customWidth="1"/>
    <col min="1780" max="1780" width="9.90625" customWidth="1"/>
    <col min="1781" max="1781" width="12" customWidth="1"/>
    <col min="1782" max="1782" width="10.08984375" bestFit="1" customWidth="1"/>
    <col min="1784" max="1784" width="3.90625" customWidth="1"/>
    <col min="1787" max="1787" width="10" customWidth="1"/>
    <col min="1788" max="1788" width="4.08984375" customWidth="1"/>
    <col min="1790" max="1790" width="12.08984375" customWidth="1"/>
    <col min="1794" max="1794" width="11" customWidth="1"/>
    <col min="2029" max="2029" width="1.54296875" customWidth="1"/>
    <col min="2030" max="2030" width="4.453125" customWidth="1"/>
    <col min="2031" max="2031" width="6.54296875" customWidth="1"/>
    <col min="2032" max="2032" width="0" hidden="1" customWidth="1"/>
    <col min="2033" max="2033" width="46.54296875" customWidth="1"/>
    <col min="2034" max="2034" width="4.54296875" customWidth="1"/>
    <col min="2035" max="2035" width="10.453125" customWidth="1"/>
    <col min="2036" max="2036" width="9.90625" customWidth="1"/>
    <col min="2037" max="2037" width="12" customWidth="1"/>
    <col min="2038" max="2038" width="10.08984375" bestFit="1" customWidth="1"/>
    <col min="2040" max="2040" width="3.90625" customWidth="1"/>
    <col min="2043" max="2043" width="10" customWidth="1"/>
    <col min="2044" max="2044" width="4.08984375" customWidth="1"/>
    <col min="2046" max="2046" width="12.08984375" customWidth="1"/>
    <col min="2050" max="2050" width="11" customWidth="1"/>
    <col min="2285" max="2285" width="1.54296875" customWidth="1"/>
    <col min="2286" max="2286" width="4.453125" customWidth="1"/>
    <col min="2287" max="2287" width="6.54296875" customWidth="1"/>
    <col min="2288" max="2288" width="0" hidden="1" customWidth="1"/>
    <col min="2289" max="2289" width="46.54296875" customWidth="1"/>
    <col min="2290" max="2290" width="4.54296875" customWidth="1"/>
    <col min="2291" max="2291" width="10.453125" customWidth="1"/>
    <col min="2292" max="2292" width="9.90625" customWidth="1"/>
    <col min="2293" max="2293" width="12" customWidth="1"/>
    <col min="2294" max="2294" width="10.08984375" bestFit="1" customWidth="1"/>
    <col min="2296" max="2296" width="3.90625" customWidth="1"/>
    <col min="2299" max="2299" width="10" customWidth="1"/>
    <col min="2300" max="2300" width="4.08984375" customWidth="1"/>
    <col min="2302" max="2302" width="12.08984375" customWidth="1"/>
    <col min="2306" max="2306" width="11" customWidth="1"/>
    <col min="2541" max="2541" width="1.54296875" customWidth="1"/>
    <col min="2542" max="2542" width="4.453125" customWidth="1"/>
    <col min="2543" max="2543" width="6.54296875" customWidth="1"/>
    <col min="2544" max="2544" width="0" hidden="1" customWidth="1"/>
    <col min="2545" max="2545" width="46.54296875" customWidth="1"/>
    <col min="2546" max="2546" width="4.54296875" customWidth="1"/>
    <col min="2547" max="2547" width="10.453125" customWidth="1"/>
    <col min="2548" max="2548" width="9.90625" customWidth="1"/>
    <col min="2549" max="2549" width="12" customWidth="1"/>
    <col min="2550" max="2550" width="10.08984375" bestFit="1" customWidth="1"/>
    <col min="2552" max="2552" width="3.90625" customWidth="1"/>
    <col min="2555" max="2555" width="10" customWidth="1"/>
    <col min="2556" max="2556" width="4.08984375" customWidth="1"/>
    <col min="2558" max="2558" width="12.08984375" customWidth="1"/>
    <col min="2562" max="2562" width="11" customWidth="1"/>
    <col min="2797" max="2797" width="1.54296875" customWidth="1"/>
    <col min="2798" max="2798" width="4.453125" customWidth="1"/>
    <col min="2799" max="2799" width="6.54296875" customWidth="1"/>
    <col min="2800" max="2800" width="0" hidden="1" customWidth="1"/>
    <col min="2801" max="2801" width="46.54296875" customWidth="1"/>
    <col min="2802" max="2802" width="4.54296875" customWidth="1"/>
    <col min="2803" max="2803" width="10.453125" customWidth="1"/>
    <col min="2804" max="2804" width="9.90625" customWidth="1"/>
    <col min="2805" max="2805" width="12" customWidth="1"/>
    <col min="2806" max="2806" width="10.08984375" bestFit="1" customWidth="1"/>
    <col min="2808" max="2808" width="3.90625" customWidth="1"/>
    <col min="2811" max="2811" width="10" customWidth="1"/>
    <col min="2812" max="2812" width="4.08984375" customWidth="1"/>
    <col min="2814" max="2814" width="12.08984375" customWidth="1"/>
    <col min="2818" max="2818" width="11" customWidth="1"/>
    <col min="3053" max="3053" width="1.54296875" customWidth="1"/>
    <col min="3054" max="3054" width="4.453125" customWidth="1"/>
    <col min="3055" max="3055" width="6.54296875" customWidth="1"/>
    <col min="3056" max="3056" width="0" hidden="1" customWidth="1"/>
    <col min="3057" max="3057" width="46.54296875" customWidth="1"/>
    <col min="3058" max="3058" width="4.54296875" customWidth="1"/>
    <col min="3059" max="3059" width="10.453125" customWidth="1"/>
    <col min="3060" max="3060" width="9.90625" customWidth="1"/>
    <col min="3061" max="3061" width="12" customWidth="1"/>
    <col min="3062" max="3062" width="10.08984375" bestFit="1" customWidth="1"/>
    <col min="3064" max="3064" width="3.90625" customWidth="1"/>
    <col min="3067" max="3067" width="10" customWidth="1"/>
    <col min="3068" max="3068" width="4.08984375" customWidth="1"/>
    <col min="3070" max="3070" width="12.08984375" customWidth="1"/>
    <col min="3074" max="3074" width="11" customWidth="1"/>
    <col min="3309" max="3309" width="1.54296875" customWidth="1"/>
    <col min="3310" max="3310" width="4.453125" customWidth="1"/>
    <col min="3311" max="3311" width="6.54296875" customWidth="1"/>
    <col min="3312" max="3312" width="0" hidden="1" customWidth="1"/>
    <col min="3313" max="3313" width="46.54296875" customWidth="1"/>
    <col min="3314" max="3314" width="4.54296875" customWidth="1"/>
    <col min="3315" max="3315" width="10.453125" customWidth="1"/>
    <col min="3316" max="3316" width="9.90625" customWidth="1"/>
    <col min="3317" max="3317" width="12" customWidth="1"/>
    <col min="3318" max="3318" width="10.08984375" bestFit="1" customWidth="1"/>
    <col min="3320" max="3320" width="3.90625" customWidth="1"/>
    <col min="3323" max="3323" width="10" customWidth="1"/>
    <col min="3324" max="3324" width="4.08984375" customWidth="1"/>
    <col min="3326" max="3326" width="12.08984375" customWidth="1"/>
    <col min="3330" max="3330" width="11" customWidth="1"/>
    <col min="3565" max="3565" width="1.54296875" customWidth="1"/>
    <col min="3566" max="3566" width="4.453125" customWidth="1"/>
    <col min="3567" max="3567" width="6.54296875" customWidth="1"/>
    <col min="3568" max="3568" width="0" hidden="1" customWidth="1"/>
    <col min="3569" max="3569" width="46.54296875" customWidth="1"/>
    <col min="3570" max="3570" width="4.54296875" customWidth="1"/>
    <col min="3571" max="3571" width="10.453125" customWidth="1"/>
    <col min="3572" max="3572" width="9.90625" customWidth="1"/>
    <col min="3573" max="3573" width="12" customWidth="1"/>
    <col min="3574" max="3574" width="10.08984375" bestFit="1" customWidth="1"/>
    <col min="3576" max="3576" width="3.90625" customWidth="1"/>
    <col min="3579" max="3579" width="10" customWidth="1"/>
    <col min="3580" max="3580" width="4.08984375" customWidth="1"/>
    <col min="3582" max="3582" width="12.08984375" customWidth="1"/>
    <col min="3586" max="3586" width="11" customWidth="1"/>
    <col min="3821" max="3821" width="1.54296875" customWidth="1"/>
    <col min="3822" max="3822" width="4.453125" customWidth="1"/>
    <col min="3823" max="3823" width="6.54296875" customWidth="1"/>
    <col min="3824" max="3824" width="0" hidden="1" customWidth="1"/>
    <col min="3825" max="3825" width="46.54296875" customWidth="1"/>
    <col min="3826" max="3826" width="4.54296875" customWidth="1"/>
    <col min="3827" max="3827" width="10.453125" customWidth="1"/>
    <col min="3828" max="3828" width="9.90625" customWidth="1"/>
    <col min="3829" max="3829" width="12" customWidth="1"/>
    <col min="3830" max="3830" width="10.08984375" bestFit="1" customWidth="1"/>
    <col min="3832" max="3832" width="3.90625" customWidth="1"/>
    <col min="3835" max="3835" width="10" customWidth="1"/>
    <col min="3836" max="3836" width="4.08984375" customWidth="1"/>
    <col min="3838" max="3838" width="12.08984375" customWidth="1"/>
    <col min="3842" max="3842" width="11" customWidth="1"/>
    <col min="4077" max="4077" width="1.54296875" customWidth="1"/>
    <col min="4078" max="4078" width="4.453125" customWidth="1"/>
    <col min="4079" max="4079" width="6.54296875" customWidth="1"/>
    <col min="4080" max="4080" width="0" hidden="1" customWidth="1"/>
    <col min="4081" max="4081" width="46.54296875" customWidth="1"/>
    <col min="4082" max="4082" width="4.54296875" customWidth="1"/>
    <col min="4083" max="4083" width="10.453125" customWidth="1"/>
    <col min="4084" max="4084" width="9.90625" customWidth="1"/>
    <col min="4085" max="4085" width="12" customWidth="1"/>
    <col min="4086" max="4086" width="10.08984375" bestFit="1" customWidth="1"/>
    <col min="4088" max="4088" width="3.90625" customWidth="1"/>
    <col min="4091" max="4091" width="10" customWidth="1"/>
    <col min="4092" max="4092" width="4.08984375" customWidth="1"/>
    <col min="4094" max="4094" width="12.08984375" customWidth="1"/>
    <col min="4098" max="4098" width="11" customWidth="1"/>
    <col min="4333" max="4333" width="1.54296875" customWidth="1"/>
    <col min="4334" max="4334" width="4.453125" customWidth="1"/>
    <col min="4335" max="4335" width="6.54296875" customWidth="1"/>
    <col min="4336" max="4336" width="0" hidden="1" customWidth="1"/>
    <col min="4337" max="4337" width="46.54296875" customWidth="1"/>
    <col min="4338" max="4338" width="4.54296875" customWidth="1"/>
    <col min="4339" max="4339" width="10.453125" customWidth="1"/>
    <col min="4340" max="4340" width="9.90625" customWidth="1"/>
    <col min="4341" max="4341" width="12" customWidth="1"/>
    <col min="4342" max="4342" width="10.08984375" bestFit="1" customWidth="1"/>
    <col min="4344" max="4344" width="3.90625" customWidth="1"/>
    <col min="4347" max="4347" width="10" customWidth="1"/>
    <col min="4348" max="4348" width="4.08984375" customWidth="1"/>
    <col min="4350" max="4350" width="12.08984375" customWidth="1"/>
    <col min="4354" max="4354" width="11" customWidth="1"/>
    <col min="4589" max="4589" width="1.54296875" customWidth="1"/>
    <col min="4590" max="4590" width="4.453125" customWidth="1"/>
    <col min="4591" max="4591" width="6.54296875" customWidth="1"/>
    <col min="4592" max="4592" width="0" hidden="1" customWidth="1"/>
    <col min="4593" max="4593" width="46.54296875" customWidth="1"/>
    <col min="4594" max="4594" width="4.54296875" customWidth="1"/>
    <col min="4595" max="4595" width="10.453125" customWidth="1"/>
    <col min="4596" max="4596" width="9.90625" customWidth="1"/>
    <col min="4597" max="4597" width="12" customWidth="1"/>
    <col min="4598" max="4598" width="10.08984375" bestFit="1" customWidth="1"/>
    <col min="4600" max="4600" width="3.90625" customWidth="1"/>
    <col min="4603" max="4603" width="10" customWidth="1"/>
    <col min="4604" max="4604" width="4.08984375" customWidth="1"/>
    <col min="4606" max="4606" width="12.08984375" customWidth="1"/>
    <col min="4610" max="4610" width="11" customWidth="1"/>
    <col min="4845" max="4845" width="1.54296875" customWidth="1"/>
    <col min="4846" max="4846" width="4.453125" customWidth="1"/>
    <col min="4847" max="4847" width="6.54296875" customWidth="1"/>
    <col min="4848" max="4848" width="0" hidden="1" customWidth="1"/>
    <col min="4849" max="4849" width="46.54296875" customWidth="1"/>
    <col min="4850" max="4850" width="4.54296875" customWidth="1"/>
    <col min="4851" max="4851" width="10.453125" customWidth="1"/>
    <col min="4852" max="4852" width="9.90625" customWidth="1"/>
    <col min="4853" max="4853" width="12" customWidth="1"/>
    <col min="4854" max="4854" width="10.08984375" bestFit="1" customWidth="1"/>
    <col min="4856" max="4856" width="3.90625" customWidth="1"/>
    <col min="4859" max="4859" width="10" customWidth="1"/>
    <col min="4860" max="4860" width="4.08984375" customWidth="1"/>
    <col min="4862" max="4862" width="12.08984375" customWidth="1"/>
    <col min="4866" max="4866" width="11" customWidth="1"/>
    <col min="5101" max="5101" width="1.54296875" customWidth="1"/>
    <col min="5102" max="5102" width="4.453125" customWidth="1"/>
    <col min="5103" max="5103" width="6.54296875" customWidth="1"/>
    <col min="5104" max="5104" width="0" hidden="1" customWidth="1"/>
    <col min="5105" max="5105" width="46.54296875" customWidth="1"/>
    <col min="5106" max="5106" width="4.54296875" customWidth="1"/>
    <col min="5107" max="5107" width="10.453125" customWidth="1"/>
    <col min="5108" max="5108" width="9.90625" customWidth="1"/>
    <col min="5109" max="5109" width="12" customWidth="1"/>
    <col min="5110" max="5110" width="10.08984375" bestFit="1" customWidth="1"/>
    <col min="5112" max="5112" width="3.90625" customWidth="1"/>
    <col min="5115" max="5115" width="10" customWidth="1"/>
    <col min="5116" max="5116" width="4.08984375" customWidth="1"/>
    <col min="5118" max="5118" width="12.08984375" customWidth="1"/>
    <col min="5122" max="5122" width="11" customWidth="1"/>
    <col min="5357" max="5357" width="1.54296875" customWidth="1"/>
    <col min="5358" max="5358" width="4.453125" customWidth="1"/>
    <col min="5359" max="5359" width="6.54296875" customWidth="1"/>
    <col min="5360" max="5360" width="0" hidden="1" customWidth="1"/>
    <col min="5361" max="5361" width="46.54296875" customWidth="1"/>
    <col min="5362" max="5362" width="4.54296875" customWidth="1"/>
    <col min="5363" max="5363" width="10.453125" customWidth="1"/>
    <col min="5364" max="5364" width="9.90625" customWidth="1"/>
    <col min="5365" max="5365" width="12" customWidth="1"/>
    <col min="5366" max="5366" width="10.08984375" bestFit="1" customWidth="1"/>
    <col min="5368" max="5368" width="3.90625" customWidth="1"/>
    <col min="5371" max="5371" width="10" customWidth="1"/>
    <col min="5372" max="5372" width="4.08984375" customWidth="1"/>
    <col min="5374" max="5374" width="12.08984375" customWidth="1"/>
    <col min="5378" max="5378" width="11" customWidth="1"/>
    <col min="5613" max="5613" width="1.54296875" customWidth="1"/>
    <col min="5614" max="5614" width="4.453125" customWidth="1"/>
    <col min="5615" max="5615" width="6.54296875" customWidth="1"/>
    <col min="5616" max="5616" width="0" hidden="1" customWidth="1"/>
    <col min="5617" max="5617" width="46.54296875" customWidth="1"/>
    <col min="5618" max="5618" width="4.54296875" customWidth="1"/>
    <col min="5619" max="5619" width="10.453125" customWidth="1"/>
    <col min="5620" max="5620" width="9.90625" customWidth="1"/>
    <col min="5621" max="5621" width="12" customWidth="1"/>
    <col min="5622" max="5622" width="10.08984375" bestFit="1" customWidth="1"/>
    <col min="5624" max="5624" width="3.90625" customWidth="1"/>
    <col min="5627" max="5627" width="10" customWidth="1"/>
    <col min="5628" max="5628" width="4.08984375" customWidth="1"/>
    <col min="5630" max="5630" width="12.08984375" customWidth="1"/>
    <col min="5634" max="5634" width="11" customWidth="1"/>
    <col min="5869" max="5869" width="1.54296875" customWidth="1"/>
    <col min="5870" max="5870" width="4.453125" customWidth="1"/>
    <col min="5871" max="5871" width="6.54296875" customWidth="1"/>
    <col min="5872" max="5872" width="0" hidden="1" customWidth="1"/>
    <col min="5873" max="5873" width="46.54296875" customWidth="1"/>
    <col min="5874" max="5874" width="4.54296875" customWidth="1"/>
    <col min="5875" max="5875" width="10.453125" customWidth="1"/>
    <col min="5876" max="5876" width="9.90625" customWidth="1"/>
    <col min="5877" max="5877" width="12" customWidth="1"/>
    <col min="5878" max="5878" width="10.08984375" bestFit="1" customWidth="1"/>
    <col min="5880" max="5880" width="3.90625" customWidth="1"/>
    <col min="5883" max="5883" width="10" customWidth="1"/>
    <col min="5884" max="5884" width="4.08984375" customWidth="1"/>
    <col min="5886" max="5886" width="12.08984375" customWidth="1"/>
    <col min="5890" max="5890" width="11" customWidth="1"/>
    <col min="6125" max="6125" width="1.54296875" customWidth="1"/>
    <col min="6126" max="6126" width="4.453125" customWidth="1"/>
    <col min="6127" max="6127" width="6.54296875" customWidth="1"/>
    <col min="6128" max="6128" width="0" hidden="1" customWidth="1"/>
    <col min="6129" max="6129" width="46.54296875" customWidth="1"/>
    <col min="6130" max="6130" width="4.54296875" customWidth="1"/>
    <col min="6131" max="6131" width="10.453125" customWidth="1"/>
    <col min="6132" max="6132" width="9.90625" customWidth="1"/>
    <col min="6133" max="6133" width="12" customWidth="1"/>
    <col min="6134" max="6134" width="10.08984375" bestFit="1" customWidth="1"/>
    <col min="6136" max="6136" width="3.90625" customWidth="1"/>
    <col min="6139" max="6139" width="10" customWidth="1"/>
    <col min="6140" max="6140" width="4.08984375" customWidth="1"/>
    <col min="6142" max="6142" width="12.08984375" customWidth="1"/>
    <col min="6146" max="6146" width="11" customWidth="1"/>
    <col min="6381" max="6381" width="1.54296875" customWidth="1"/>
    <col min="6382" max="6382" width="4.453125" customWidth="1"/>
    <col min="6383" max="6383" width="6.54296875" customWidth="1"/>
    <col min="6384" max="6384" width="0" hidden="1" customWidth="1"/>
    <col min="6385" max="6385" width="46.54296875" customWidth="1"/>
    <col min="6386" max="6386" width="4.54296875" customWidth="1"/>
    <col min="6387" max="6387" width="10.453125" customWidth="1"/>
    <col min="6388" max="6388" width="9.90625" customWidth="1"/>
    <col min="6389" max="6389" width="12" customWidth="1"/>
    <col min="6390" max="6390" width="10.08984375" bestFit="1" customWidth="1"/>
    <col min="6392" max="6392" width="3.90625" customWidth="1"/>
    <col min="6395" max="6395" width="10" customWidth="1"/>
    <col min="6396" max="6396" width="4.08984375" customWidth="1"/>
    <col min="6398" max="6398" width="12.08984375" customWidth="1"/>
    <col min="6402" max="6402" width="11" customWidth="1"/>
    <col min="6637" max="6637" width="1.54296875" customWidth="1"/>
    <col min="6638" max="6638" width="4.453125" customWidth="1"/>
    <col min="6639" max="6639" width="6.54296875" customWidth="1"/>
    <col min="6640" max="6640" width="0" hidden="1" customWidth="1"/>
    <col min="6641" max="6641" width="46.54296875" customWidth="1"/>
    <col min="6642" max="6642" width="4.54296875" customWidth="1"/>
    <col min="6643" max="6643" width="10.453125" customWidth="1"/>
    <col min="6644" max="6644" width="9.90625" customWidth="1"/>
    <col min="6645" max="6645" width="12" customWidth="1"/>
    <col min="6646" max="6646" width="10.08984375" bestFit="1" customWidth="1"/>
    <col min="6648" max="6648" width="3.90625" customWidth="1"/>
    <col min="6651" max="6651" width="10" customWidth="1"/>
    <col min="6652" max="6652" width="4.08984375" customWidth="1"/>
    <col min="6654" max="6654" width="12.08984375" customWidth="1"/>
    <col min="6658" max="6658" width="11" customWidth="1"/>
    <col min="6893" max="6893" width="1.54296875" customWidth="1"/>
    <col min="6894" max="6894" width="4.453125" customWidth="1"/>
    <col min="6895" max="6895" width="6.54296875" customWidth="1"/>
    <col min="6896" max="6896" width="0" hidden="1" customWidth="1"/>
    <col min="6897" max="6897" width="46.54296875" customWidth="1"/>
    <col min="6898" max="6898" width="4.54296875" customWidth="1"/>
    <col min="6899" max="6899" width="10.453125" customWidth="1"/>
    <col min="6900" max="6900" width="9.90625" customWidth="1"/>
    <col min="6901" max="6901" width="12" customWidth="1"/>
    <col min="6902" max="6902" width="10.08984375" bestFit="1" customWidth="1"/>
    <col min="6904" max="6904" width="3.90625" customWidth="1"/>
    <col min="6907" max="6907" width="10" customWidth="1"/>
    <col min="6908" max="6908" width="4.08984375" customWidth="1"/>
    <col min="6910" max="6910" width="12.08984375" customWidth="1"/>
    <col min="6914" max="6914" width="11" customWidth="1"/>
    <col min="7149" max="7149" width="1.54296875" customWidth="1"/>
    <col min="7150" max="7150" width="4.453125" customWidth="1"/>
    <col min="7151" max="7151" width="6.54296875" customWidth="1"/>
    <col min="7152" max="7152" width="0" hidden="1" customWidth="1"/>
    <col min="7153" max="7153" width="46.54296875" customWidth="1"/>
    <col min="7154" max="7154" width="4.54296875" customWidth="1"/>
    <col min="7155" max="7155" width="10.453125" customWidth="1"/>
    <col min="7156" max="7156" width="9.90625" customWidth="1"/>
    <col min="7157" max="7157" width="12" customWidth="1"/>
    <col min="7158" max="7158" width="10.08984375" bestFit="1" customWidth="1"/>
    <col min="7160" max="7160" width="3.90625" customWidth="1"/>
    <col min="7163" max="7163" width="10" customWidth="1"/>
    <col min="7164" max="7164" width="4.08984375" customWidth="1"/>
    <col min="7166" max="7166" width="12.08984375" customWidth="1"/>
    <col min="7170" max="7170" width="11" customWidth="1"/>
    <col min="7405" max="7405" width="1.54296875" customWidth="1"/>
    <col min="7406" max="7406" width="4.453125" customWidth="1"/>
    <col min="7407" max="7407" width="6.54296875" customWidth="1"/>
    <col min="7408" max="7408" width="0" hidden="1" customWidth="1"/>
    <col min="7409" max="7409" width="46.54296875" customWidth="1"/>
    <col min="7410" max="7410" width="4.54296875" customWidth="1"/>
    <col min="7411" max="7411" width="10.453125" customWidth="1"/>
    <col min="7412" max="7412" width="9.90625" customWidth="1"/>
    <col min="7413" max="7413" width="12" customWidth="1"/>
    <col min="7414" max="7414" width="10.08984375" bestFit="1" customWidth="1"/>
    <col min="7416" max="7416" width="3.90625" customWidth="1"/>
    <col min="7419" max="7419" width="10" customWidth="1"/>
    <col min="7420" max="7420" width="4.08984375" customWidth="1"/>
    <col min="7422" max="7422" width="12.08984375" customWidth="1"/>
    <col min="7426" max="7426" width="11" customWidth="1"/>
    <col min="7661" max="7661" width="1.54296875" customWidth="1"/>
    <col min="7662" max="7662" width="4.453125" customWidth="1"/>
    <col min="7663" max="7663" width="6.54296875" customWidth="1"/>
    <col min="7664" max="7664" width="0" hidden="1" customWidth="1"/>
    <col min="7665" max="7665" width="46.54296875" customWidth="1"/>
    <col min="7666" max="7666" width="4.54296875" customWidth="1"/>
    <col min="7667" max="7667" width="10.453125" customWidth="1"/>
    <col min="7668" max="7668" width="9.90625" customWidth="1"/>
    <col min="7669" max="7669" width="12" customWidth="1"/>
    <col min="7670" max="7670" width="10.08984375" bestFit="1" customWidth="1"/>
    <col min="7672" max="7672" width="3.90625" customWidth="1"/>
    <col min="7675" max="7675" width="10" customWidth="1"/>
    <col min="7676" max="7676" width="4.08984375" customWidth="1"/>
    <col min="7678" max="7678" width="12.08984375" customWidth="1"/>
    <col min="7682" max="7682" width="11" customWidth="1"/>
    <col min="7917" max="7917" width="1.54296875" customWidth="1"/>
    <col min="7918" max="7918" width="4.453125" customWidth="1"/>
    <col min="7919" max="7919" width="6.54296875" customWidth="1"/>
    <col min="7920" max="7920" width="0" hidden="1" customWidth="1"/>
    <col min="7921" max="7921" width="46.54296875" customWidth="1"/>
    <col min="7922" max="7922" width="4.54296875" customWidth="1"/>
    <col min="7923" max="7923" width="10.453125" customWidth="1"/>
    <col min="7924" max="7924" width="9.90625" customWidth="1"/>
    <col min="7925" max="7925" width="12" customWidth="1"/>
    <col min="7926" max="7926" width="10.08984375" bestFit="1" customWidth="1"/>
    <col min="7928" max="7928" width="3.90625" customWidth="1"/>
    <col min="7931" max="7931" width="10" customWidth="1"/>
    <col min="7932" max="7932" width="4.08984375" customWidth="1"/>
    <col min="7934" max="7934" width="12.08984375" customWidth="1"/>
    <col min="7938" max="7938" width="11" customWidth="1"/>
    <col min="8173" max="8173" width="1.54296875" customWidth="1"/>
    <col min="8174" max="8174" width="4.453125" customWidth="1"/>
    <col min="8175" max="8175" width="6.54296875" customWidth="1"/>
    <col min="8176" max="8176" width="0" hidden="1" customWidth="1"/>
    <col min="8177" max="8177" width="46.54296875" customWidth="1"/>
    <col min="8178" max="8178" width="4.54296875" customWidth="1"/>
    <col min="8179" max="8179" width="10.453125" customWidth="1"/>
    <col min="8180" max="8180" width="9.90625" customWidth="1"/>
    <col min="8181" max="8181" width="12" customWidth="1"/>
    <col min="8182" max="8182" width="10.08984375" bestFit="1" customWidth="1"/>
    <col min="8184" max="8184" width="3.90625" customWidth="1"/>
    <col min="8187" max="8187" width="10" customWidth="1"/>
    <col min="8188" max="8188" width="4.08984375" customWidth="1"/>
    <col min="8190" max="8190" width="12.08984375" customWidth="1"/>
    <col min="8194" max="8194" width="11" customWidth="1"/>
    <col min="8429" max="8429" width="1.54296875" customWidth="1"/>
    <col min="8430" max="8430" width="4.453125" customWidth="1"/>
    <col min="8431" max="8431" width="6.54296875" customWidth="1"/>
    <col min="8432" max="8432" width="0" hidden="1" customWidth="1"/>
    <col min="8433" max="8433" width="46.54296875" customWidth="1"/>
    <col min="8434" max="8434" width="4.54296875" customWidth="1"/>
    <col min="8435" max="8435" width="10.453125" customWidth="1"/>
    <col min="8436" max="8436" width="9.90625" customWidth="1"/>
    <col min="8437" max="8437" width="12" customWidth="1"/>
    <col min="8438" max="8438" width="10.08984375" bestFit="1" customWidth="1"/>
    <col min="8440" max="8440" width="3.90625" customWidth="1"/>
    <col min="8443" max="8443" width="10" customWidth="1"/>
    <col min="8444" max="8444" width="4.08984375" customWidth="1"/>
    <col min="8446" max="8446" width="12.08984375" customWidth="1"/>
    <col min="8450" max="8450" width="11" customWidth="1"/>
    <col min="8685" max="8685" width="1.54296875" customWidth="1"/>
    <col min="8686" max="8686" width="4.453125" customWidth="1"/>
    <col min="8687" max="8687" width="6.54296875" customWidth="1"/>
    <col min="8688" max="8688" width="0" hidden="1" customWidth="1"/>
    <col min="8689" max="8689" width="46.54296875" customWidth="1"/>
    <col min="8690" max="8690" width="4.54296875" customWidth="1"/>
    <col min="8691" max="8691" width="10.453125" customWidth="1"/>
    <col min="8692" max="8692" width="9.90625" customWidth="1"/>
    <col min="8693" max="8693" width="12" customWidth="1"/>
    <col min="8694" max="8694" width="10.08984375" bestFit="1" customWidth="1"/>
    <col min="8696" max="8696" width="3.90625" customWidth="1"/>
    <col min="8699" max="8699" width="10" customWidth="1"/>
    <col min="8700" max="8700" width="4.08984375" customWidth="1"/>
    <col min="8702" max="8702" width="12.08984375" customWidth="1"/>
    <col min="8706" max="8706" width="11" customWidth="1"/>
    <col min="8941" max="8941" width="1.54296875" customWidth="1"/>
    <col min="8942" max="8942" width="4.453125" customWidth="1"/>
    <col min="8943" max="8943" width="6.54296875" customWidth="1"/>
    <col min="8944" max="8944" width="0" hidden="1" customWidth="1"/>
    <col min="8945" max="8945" width="46.54296875" customWidth="1"/>
    <col min="8946" max="8946" width="4.54296875" customWidth="1"/>
    <col min="8947" max="8947" width="10.453125" customWidth="1"/>
    <col min="8948" max="8948" width="9.90625" customWidth="1"/>
    <col min="8949" max="8949" width="12" customWidth="1"/>
    <col min="8950" max="8950" width="10.08984375" bestFit="1" customWidth="1"/>
    <col min="8952" max="8952" width="3.90625" customWidth="1"/>
    <col min="8955" max="8955" width="10" customWidth="1"/>
    <col min="8956" max="8956" width="4.08984375" customWidth="1"/>
    <col min="8958" max="8958" width="12.08984375" customWidth="1"/>
    <col min="8962" max="8962" width="11" customWidth="1"/>
    <col min="9197" max="9197" width="1.54296875" customWidth="1"/>
    <col min="9198" max="9198" width="4.453125" customWidth="1"/>
    <col min="9199" max="9199" width="6.54296875" customWidth="1"/>
    <col min="9200" max="9200" width="0" hidden="1" customWidth="1"/>
    <col min="9201" max="9201" width="46.54296875" customWidth="1"/>
    <col min="9202" max="9202" width="4.54296875" customWidth="1"/>
    <col min="9203" max="9203" width="10.453125" customWidth="1"/>
    <col min="9204" max="9204" width="9.90625" customWidth="1"/>
    <col min="9205" max="9205" width="12" customWidth="1"/>
    <col min="9206" max="9206" width="10.08984375" bestFit="1" customWidth="1"/>
    <col min="9208" max="9208" width="3.90625" customWidth="1"/>
    <col min="9211" max="9211" width="10" customWidth="1"/>
    <col min="9212" max="9212" width="4.08984375" customWidth="1"/>
    <col min="9214" max="9214" width="12.08984375" customWidth="1"/>
    <col min="9218" max="9218" width="11" customWidth="1"/>
    <col min="9453" max="9453" width="1.54296875" customWidth="1"/>
    <col min="9454" max="9454" width="4.453125" customWidth="1"/>
    <col min="9455" max="9455" width="6.54296875" customWidth="1"/>
    <col min="9456" max="9456" width="0" hidden="1" customWidth="1"/>
    <col min="9457" max="9457" width="46.54296875" customWidth="1"/>
    <col min="9458" max="9458" width="4.54296875" customWidth="1"/>
    <col min="9459" max="9459" width="10.453125" customWidth="1"/>
    <col min="9460" max="9460" width="9.90625" customWidth="1"/>
    <col min="9461" max="9461" width="12" customWidth="1"/>
    <col min="9462" max="9462" width="10.08984375" bestFit="1" customWidth="1"/>
    <col min="9464" max="9464" width="3.90625" customWidth="1"/>
    <col min="9467" max="9467" width="10" customWidth="1"/>
    <col min="9468" max="9468" width="4.08984375" customWidth="1"/>
    <col min="9470" max="9470" width="12.08984375" customWidth="1"/>
    <col min="9474" max="9474" width="11" customWidth="1"/>
    <col min="9709" max="9709" width="1.54296875" customWidth="1"/>
    <col min="9710" max="9710" width="4.453125" customWidth="1"/>
    <col min="9711" max="9711" width="6.54296875" customWidth="1"/>
    <col min="9712" max="9712" width="0" hidden="1" customWidth="1"/>
    <col min="9713" max="9713" width="46.54296875" customWidth="1"/>
    <col min="9714" max="9714" width="4.54296875" customWidth="1"/>
    <col min="9715" max="9715" width="10.453125" customWidth="1"/>
    <col min="9716" max="9716" width="9.90625" customWidth="1"/>
    <col min="9717" max="9717" width="12" customWidth="1"/>
    <col min="9718" max="9718" width="10.08984375" bestFit="1" customWidth="1"/>
    <col min="9720" max="9720" width="3.90625" customWidth="1"/>
    <col min="9723" max="9723" width="10" customWidth="1"/>
    <col min="9724" max="9724" width="4.08984375" customWidth="1"/>
    <col min="9726" max="9726" width="12.08984375" customWidth="1"/>
    <col min="9730" max="9730" width="11" customWidth="1"/>
    <col min="9965" max="9965" width="1.54296875" customWidth="1"/>
    <col min="9966" max="9966" width="4.453125" customWidth="1"/>
    <col min="9967" max="9967" width="6.54296875" customWidth="1"/>
    <col min="9968" max="9968" width="0" hidden="1" customWidth="1"/>
    <col min="9969" max="9969" width="46.54296875" customWidth="1"/>
    <col min="9970" max="9970" width="4.54296875" customWidth="1"/>
    <col min="9971" max="9971" width="10.453125" customWidth="1"/>
    <col min="9972" max="9972" width="9.90625" customWidth="1"/>
    <col min="9973" max="9973" width="12" customWidth="1"/>
    <col min="9974" max="9974" width="10.08984375" bestFit="1" customWidth="1"/>
    <col min="9976" max="9976" width="3.90625" customWidth="1"/>
    <col min="9979" max="9979" width="10" customWidth="1"/>
    <col min="9980" max="9980" width="4.08984375" customWidth="1"/>
    <col min="9982" max="9982" width="12.08984375" customWidth="1"/>
    <col min="9986" max="9986" width="11" customWidth="1"/>
    <col min="10221" max="10221" width="1.54296875" customWidth="1"/>
    <col min="10222" max="10222" width="4.453125" customWidth="1"/>
    <col min="10223" max="10223" width="6.54296875" customWidth="1"/>
    <col min="10224" max="10224" width="0" hidden="1" customWidth="1"/>
    <col min="10225" max="10225" width="46.54296875" customWidth="1"/>
    <col min="10226" max="10226" width="4.54296875" customWidth="1"/>
    <col min="10227" max="10227" width="10.453125" customWidth="1"/>
    <col min="10228" max="10228" width="9.90625" customWidth="1"/>
    <col min="10229" max="10229" width="12" customWidth="1"/>
    <col min="10230" max="10230" width="10.08984375" bestFit="1" customWidth="1"/>
    <col min="10232" max="10232" width="3.90625" customWidth="1"/>
    <col min="10235" max="10235" width="10" customWidth="1"/>
    <col min="10236" max="10236" width="4.08984375" customWidth="1"/>
    <col min="10238" max="10238" width="12.08984375" customWidth="1"/>
    <col min="10242" max="10242" width="11" customWidth="1"/>
    <col min="10477" max="10477" width="1.54296875" customWidth="1"/>
    <col min="10478" max="10478" width="4.453125" customWidth="1"/>
    <col min="10479" max="10479" width="6.54296875" customWidth="1"/>
    <col min="10480" max="10480" width="0" hidden="1" customWidth="1"/>
    <col min="10481" max="10481" width="46.54296875" customWidth="1"/>
    <col min="10482" max="10482" width="4.54296875" customWidth="1"/>
    <col min="10483" max="10483" width="10.453125" customWidth="1"/>
    <col min="10484" max="10484" width="9.90625" customWidth="1"/>
    <col min="10485" max="10485" width="12" customWidth="1"/>
    <col min="10486" max="10486" width="10.08984375" bestFit="1" customWidth="1"/>
    <col min="10488" max="10488" width="3.90625" customWidth="1"/>
    <col min="10491" max="10491" width="10" customWidth="1"/>
    <col min="10492" max="10492" width="4.08984375" customWidth="1"/>
    <col min="10494" max="10494" width="12.08984375" customWidth="1"/>
    <col min="10498" max="10498" width="11" customWidth="1"/>
    <col min="10733" max="10733" width="1.54296875" customWidth="1"/>
    <col min="10734" max="10734" width="4.453125" customWidth="1"/>
    <col min="10735" max="10735" width="6.54296875" customWidth="1"/>
    <col min="10736" max="10736" width="0" hidden="1" customWidth="1"/>
    <col min="10737" max="10737" width="46.54296875" customWidth="1"/>
    <col min="10738" max="10738" width="4.54296875" customWidth="1"/>
    <col min="10739" max="10739" width="10.453125" customWidth="1"/>
    <col min="10740" max="10740" width="9.90625" customWidth="1"/>
    <col min="10741" max="10741" width="12" customWidth="1"/>
    <col min="10742" max="10742" width="10.08984375" bestFit="1" customWidth="1"/>
    <col min="10744" max="10744" width="3.90625" customWidth="1"/>
    <col min="10747" max="10747" width="10" customWidth="1"/>
    <col min="10748" max="10748" width="4.08984375" customWidth="1"/>
    <col min="10750" max="10750" width="12.08984375" customWidth="1"/>
    <col min="10754" max="10754" width="11" customWidth="1"/>
    <col min="10989" max="10989" width="1.54296875" customWidth="1"/>
    <col min="10990" max="10990" width="4.453125" customWidth="1"/>
    <col min="10991" max="10991" width="6.54296875" customWidth="1"/>
    <col min="10992" max="10992" width="0" hidden="1" customWidth="1"/>
    <col min="10993" max="10993" width="46.54296875" customWidth="1"/>
    <col min="10994" max="10994" width="4.54296875" customWidth="1"/>
    <col min="10995" max="10995" width="10.453125" customWidth="1"/>
    <col min="10996" max="10996" width="9.90625" customWidth="1"/>
    <col min="10997" max="10997" width="12" customWidth="1"/>
    <col min="10998" max="10998" width="10.08984375" bestFit="1" customWidth="1"/>
    <col min="11000" max="11000" width="3.90625" customWidth="1"/>
    <col min="11003" max="11003" width="10" customWidth="1"/>
    <col min="11004" max="11004" width="4.08984375" customWidth="1"/>
    <col min="11006" max="11006" width="12.08984375" customWidth="1"/>
    <col min="11010" max="11010" width="11" customWidth="1"/>
    <col min="11245" max="11245" width="1.54296875" customWidth="1"/>
    <col min="11246" max="11246" width="4.453125" customWidth="1"/>
    <col min="11247" max="11247" width="6.54296875" customWidth="1"/>
    <col min="11248" max="11248" width="0" hidden="1" customWidth="1"/>
    <col min="11249" max="11249" width="46.54296875" customWidth="1"/>
    <col min="11250" max="11250" width="4.54296875" customWidth="1"/>
    <col min="11251" max="11251" width="10.453125" customWidth="1"/>
    <col min="11252" max="11252" width="9.90625" customWidth="1"/>
    <col min="11253" max="11253" width="12" customWidth="1"/>
    <col min="11254" max="11254" width="10.08984375" bestFit="1" customWidth="1"/>
    <col min="11256" max="11256" width="3.90625" customWidth="1"/>
    <col min="11259" max="11259" width="10" customWidth="1"/>
    <col min="11260" max="11260" width="4.08984375" customWidth="1"/>
    <col min="11262" max="11262" width="12.08984375" customWidth="1"/>
    <col min="11266" max="11266" width="11" customWidth="1"/>
    <col min="11501" max="11501" width="1.54296875" customWidth="1"/>
    <col min="11502" max="11502" width="4.453125" customWidth="1"/>
    <col min="11503" max="11503" width="6.54296875" customWidth="1"/>
    <col min="11504" max="11504" width="0" hidden="1" customWidth="1"/>
    <col min="11505" max="11505" width="46.54296875" customWidth="1"/>
    <col min="11506" max="11506" width="4.54296875" customWidth="1"/>
    <col min="11507" max="11507" width="10.453125" customWidth="1"/>
    <col min="11508" max="11508" width="9.90625" customWidth="1"/>
    <col min="11509" max="11509" width="12" customWidth="1"/>
    <col min="11510" max="11510" width="10.08984375" bestFit="1" customWidth="1"/>
    <col min="11512" max="11512" width="3.90625" customWidth="1"/>
    <col min="11515" max="11515" width="10" customWidth="1"/>
    <col min="11516" max="11516" width="4.08984375" customWidth="1"/>
    <col min="11518" max="11518" width="12.08984375" customWidth="1"/>
    <col min="11522" max="11522" width="11" customWidth="1"/>
    <col min="11757" max="11757" width="1.54296875" customWidth="1"/>
    <col min="11758" max="11758" width="4.453125" customWidth="1"/>
    <col min="11759" max="11759" width="6.54296875" customWidth="1"/>
    <col min="11760" max="11760" width="0" hidden="1" customWidth="1"/>
    <col min="11761" max="11761" width="46.54296875" customWidth="1"/>
    <col min="11762" max="11762" width="4.54296875" customWidth="1"/>
    <col min="11763" max="11763" width="10.453125" customWidth="1"/>
    <col min="11764" max="11764" width="9.90625" customWidth="1"/>
    <col min="11765" max="11765" width="12" customWidth="1"/>
    <col min="11766" max="11766" width="10.08984375" bestFit="1" customWidth="1"/>
    <col min="11768" max="11768" width="3.90625" customWidth="1"/>
    <col min="11771" max="11771" width="10" customWidth="1"/>
    <col min="11772" max="11772" width="4.08984375" customWidth="1"/>
    <col min="11774" max="11774" width="12.08984375" customWidth="1"/>
    <col min="11778" max="11778" width="11" customWidth="1"/>
    <col min="12013" max="12013" width="1.54296875" customWidth="1"/>
    <col min="12014" max="12014" width="4.453125" customWidth="1"/>
    <col min="12015" max="12015" width="6.54296875" customWidth="1"/>
    <col min="12016" max="12016" width="0" hidden="1" customWidth="1"/>
    <col min="12017" max="12017" width="46.54296875" customWidth="1"/>
    <col min="12018" max="12018" width="4.54296875" customWidth="1"/>
    <col min="12019" max="12019" width="10.453125" customWidth="1"/>
    <col min="12020" max="12020" width="9.90625" customWidth="1"/>
    <col min="12021" max="12021" width="12" customWidth="1"/>
    <col min="12022" max="12022" width="10.08984375" bestFit="1" customWidth="1"/>
    <col min="12024" max="12024" width="3.90625" customWidth="1"/>
    <col min="12027" max="12027" width="10" customWidth="1"/>
    <col min="12028" max="12028" width="4.08984375" customWidth="1"/>
    <col min="12030" max="12030" width="12.08984375" customWidth="1"/>
    <col min="12034" max="12034" width="11" customWidth="1"/>
    <col min="12269" max="12269" width="1.54296875" customWidth="1"/>
    <col min="12270" max="12270" width="4.453125" customWidth="1"/>
    <col min="12271" max="12271" width="6.54296875" customWidth="1"/>
    <col min="12272" max="12272" width="0" hidden="1" customWidth="1"/>
    <col min="12273" max="12273" width="46.54296875" customWidth="1"/>
    <col min="12274" max="12274" width="4.54296875" customWidth="1"/>
    <col min="12275" max="12275" width="10.453125" customWidth="1"/>
    <col min="12276" max="12276" width="9.90625" customWidth="1"/>
    <col min="12277" max="12277" width="12" customWidth="1"/>
    <col min="12278" max="12278" width="10.08984375" bestFit="1" customWidth="1"/>
    <col min="12280" max="12280" width="3.90625" customWidth="1"/>
    <col min="12283" max="12283" width="10" customWidth="1"/>
    <col min="12284" max="12284" width="4.08984375" customWidth="1"/>
    <col min="12286" max="12286" width="12.08984375" customWidth="1"/>
    <col min="12290" max="12290" width="11" customWidth="1"/>
    <col min="12525" max="12525" width="1.54296875" customWidth="1"/>
    <col min="12526" max="12526" width="4.453125" customWidth="1"/>
    <col min="12527" max="12527" width="6.54296875" customWidth="1"/>
    <col min="12528" max="12528" width="0" hidden="1" customWidth="1"/>
    <col min="12529" max="12529" width="46.54296875" customWidth="1"/>
    <col min="12530" max="12530" width="4.54296875" customWidth="1"/>
    <col min="12531" max="12531" width="10.453125" customWidth="1"/>
    <col min="12532" max="12532" width="9.90625" customWidth="1"/>
    <col min="12533" max="12533" width="12" customWidth="1"/>
    <col min="12534" max="12534" width="10.08984375" bestFit="1" customWidth="1"/>
    <col min="12536" max="12536" width="3.90625" customWidth="1"/>
    <col min="12539" max="12539" width="10" customWidth="1"/>
    <col min="12540" max="12540" width="4.08984375" customWidth="1"/>
    <col min="12542" max="12542" width="12.08984375" customWidth="1"/>
    <col min="12546" max="12546" width="11" customWidth="1"/>
    <col min="12781" max="12781" width="1.54296875" customWidth="1"/>
    <col min="12782" max="12782" width="4.453125" customWidth="1"/>
    <col min="12783" max="12783" width="6.54296875" customWidth="1"/>
    <col min="12784" max="12784" width="0" hidden="1" customWidth="1"/>
    <col min="12785" max="12785" width="46.54296875" customWidth="1"/>
    <col min="12786" max="12786" width="4.54296875" customWidth="1"/>
    <col min="12787" max="12787" width="10.453125" customWidth="1"/>
    <col min="12788" max="12788" width="9.90625" customWidth="1"/>
    <col min="12789" max="12789" width="12" customWidth="1"/>
    <col min="12790" max="12790" width="10.08984375" bestFit="1" customWidth="1"/>
    <col min="12792" max="12792" width="3.90625" customWidth="1"/>
    <col min="12795" max="12795" width="10" customWidth="1"/>
    <col min="12796" max="12796" width="4.08984375" customWidth="1"/>
    <col min="12798" max="12798" width="12.08984375" customWidth="1"/>
    <col min="12802" max="12802" width="11" customWidth="1"/>
    <col min="13037" max="13037" width="1.54296875" customWidth="1"/>
    <col min="13038" max="13038" width="4.453125" customWidth="1"/>
    <col min="13039" max="13039" width="6.54296875" customWidth="1"/>
    <col min="13040" max="13040" width="0" hidden="1" customWidth="1"/>
    <col min="13041" max="13041" width="46.54296875" customWidth="1"/>
    <col min="13042" max="13042" width="4.54296875" customWidth="1"/>
    <col min="13043" max="13043" width="10.453125" customWidth="1"/>
    <col min="13044" max="13044" width="9.90625" customWidth="1"/>
    <col min="13045" max="13045" width="12" customWidth="1"/>
    <col min="13046" max="13046" width="10.08984375" bestFit="1" customWidth="1"/>
    <col min="13048" max="13048" width="3.90625" customWidth="1"/>
    <col min="13051" max="13051" width="10" customWidth="1"/>
    <col min="13052" max="13052" width="4.08984375" customWidth="1"/>
    <col min="13054" max="13054" width="12.08984375" customWidth="1"/>
    <col min="13058" max="13058" width="11" customWidth="1"/>
    <col min="13293" max="13293" width="1.54296875" customWidth="1"/>
    <col min="13294" max="13294" width="4.453125" customWidth="1"/>
    <col min="13295" max="13295" width="6.54296875" customWidth="1"/>
    <col min="13296" max="13296" width="0" hidden="1" customWidth="1"/>
    <col min="13297" max="13297" width="46.54296875" customWidth="1"/>
    <col min="13298" max="13298" width="4.54296875" customWidth="1"/>
    <col min="13299" max="13299" width="10.453125" customWidth="1"/>
    <col min="13300" max="13300" width="9.90625" customWidth="1"/>
    <col min="13301" max="13301" width="12" customWidth="1"/>
    <col min="13302" max="13302" width="10.08984375" bestFit="1" customWidth="1"/>
    <col min="13304" max="13304" width="3.90625" customWidth="1"/>
    <col min="13307" max="13307" width="10" customWidth="1"/>
    <col min="13308" max="13308" width="4.08984375" customWidth="1"/>
    <col min="13310" max="13310" width="12.08984375" customWidth="1"/>
    <col min="13314" max="13314" width="11" customWidth="1"/>
    <col min="13549" max="13549" width="1.54296875" customWidth="1"/>
    <col min="13550" max="13550" width="4.453125" customWidth="1"/>
    <col min="13551" max="13551" width="6.54296875" customWidth="1"/>
    <col min="13552" max="13552" width="0" hidden="1" customWidth="1"/>
    <col min="13553" max="13553" width="46.54296875" customWidth="1"/>
    <col min="13554" max="13554" width="4.54296875" customWidth="1"/>
    <col min="13555" max="13555" width="10.453125" customWidth="1"/>
    <col min="13556" max="13556" width="9.90625" customWidth="1"/>
    <col min="13557" max="13557" width="12" customWidth="1"/>
    <col min="13558" max="13558" width="10.08984375" bestFit="1" customWidth="1"/>
    <col min="13560" max="13560" width="3.90625" customWidth="1"/>
    <col min="13563" max="13563" width="10" customWidth="1"/>
    <col min="13564" max="13564" width="4.08984375" customWidth="1"/>
    <col min="13566" max="13566" width="12.08984375" customWidth="1"/>
    <col min="13570" max="13570" width="11" customWidth="1"/>
    <col min="13805" max="13805" width="1.54296875" customWidth="1"/>
    <col min="13806" max="13806" width="4.453125" customWidth="1"/>
    <col min="13807" max="13807" width="6.54296875" customWidth="1"/>
    <col min="13808" max="13808" width="0" hidden="1" customWidth="1"/>
    <col min="13809" max="13809" width="46.54296875" customWidth="1"/>
    <col min="13810" max="13810" width="4.54296875" customWidth="1"/>
    <col min="13811" max="13811" width="10.453125" customWidth="1"/>
    <col min="13812" max="13812" width="9.90625" customWidth="1"/>
    <col min="13813" max="13813" width="12" customWidth="1"/>
    <col min="13814" max="13814" width="10.08984375" bestFit="1" customWidth="1"/>
    <col min="13816" max="13816" width="3.90625" customWidth="1"/>
    <col min="13819" max="13819" width="10" customWidth="1"/>
    <col min="13820" max="13820" width="4.08984375" customWidth="1"/>
    <col min="13822" max="13822" width="12.08984375" customWidth="1"/>
    <col min="13826" max="13826" width="11" customWidth="1"/>
    <col min="14061" max="14061" width="1.54296875" customWidth="1"/>
    <col min="14062" max="14062" width="4.453125" customWidth="1"/>
    <col min="14063" max="14063" width="6.54296875" customWidth="1"/>
    <col min="14064" max="14064" width="0" hidden="1" customWidth="1"/>
    <col min="14065" max="14065" width="46.54296875" customWidth="1"/>
    <col min="14066" max="14066" width="4.54296875" customWidth="1"/>
    <col min="14067" max="14067" width="10.453125" customWidth="1"/>
    <col min="14068" max="14068" width="9.90625" customWidth="1"/>
    <col min="14069" max="14069" width="12" customWidth="1"/>
    <col min="14070" max="14070" width="10.08984375" bestFit="1" customWidth="1"/>
    <col min="14072" max="14072" width="3.90625" customWidth="1"/>
    <col min="14075" max="14075" width="10" customWidth="1"/>
    <col min="14076" max="14076" width="4.08984375" customWidth="1"/>
    <col min="14078" max="14078" width="12.08984375" customWidth="1"/>
    <col min="14082" max="14082" width="11" customWidth="1"/>
    <col min="14317" max="14317" width="1.54296875" customWidth="1"/>
    <col min="14318" max="14318" width="4.453125" customWidth="1"/>
    <col min="14319" max="14319" width="6.54296875" customWidth="1"/>
    <col min="14320" max="14320" width="0" hidden="1" customWidth="1"/>
    <col min="14321" max="14321" width="46.54296875" customWidth="1"/>
    <col min="14322" max="14322" width="4.54296875" customWidth="1"/>
    <col min="14323" max="14323" width="10.453125" customWidth="1"/>
    <col min="14324" max="14324" width="9.90625" customWidth="1"/>
    <col min="14325" max="14325" width="12" customWidth="1"/>
    <col min="14326" max="14326" width="10.08984375" bestFit="1" customWidth="1"/>
    <col min="14328" max="14328" width="3.90625" customWidth="1"/>
    <col min="14331" max="14331" width="10" customWidth="1"/>
    <col min="14332" max="14332" width="4.08984375" customWidth="1"/>
    <col min="14334" max="14334" width="12.08984375" customWidth="1"/>
    <col min="14338" max="14338" width="11" customWidth="1"/>
    <col min="14573" max="14573" width="1.54296875" customWidth="1"/>
    <col min="14574" max="14574" width="4.453125" customWidth="1"/>
    <col min="14575" max="14575" width="6.54296875" customWidth="1"/>
    <col min="14576" max="14576" width="0" hidden="1" customWidth="1"/>
    <col min="14577" max="14577" width="46.54296875" customWidth="1"/>
    <col min="14578" max="14578" width="4.54296875" customWidth="1"/>
    <col min="14579" max="14579" width="10.453125" customWidth="1"/>
    <col min="14580" max="14580" width="9.90625" customWidth="1"/>
    <col min="14581" max="14581" width="12" customWidth="1"/>
    <col min="14582" max="14582" width="10.08984375" bestFit="1" customWidth="1"/>
    <col min="14584" max="14584" width="3.90625" customWidth="1"/>
    <col min="14587" max="14587" width="10" customWidth="1"/>
    <col min="14588" max="14588" width="4.08984375" customWidth="1"/>
    <col min="14590" max="14590" width="12.08984375" customWidth="1"/>
    <col min="14594" max="14594" width="11" customWidth="1"/>
    <col min="14829" max="14829" width="1.54296875" customWidth="1"/>
    <col min="14830" max="14830" width="4.453125" customWidth="1"/>
    <col min="14831" max="14831" width="6.54296875" customWidth="1"/>
    <col min="14832" max="14832" width="0" hidden="1" customWidth="1"/>
    <col min="14833" max="14833" width="46.54296875" customWidth="1"/>
    <col min="14834" max="14834" width="4.54296875" customWidth="1"/>
    <col min="14835" max="14835" width="10.453125" customWidth="1"/>
    <col min="14836" max="14836" width="9.90625" customWidth="1"/>
    <col min="14837" max="14837" width="12" customWidth="1"/>
    <col min="14838" max="14838" width="10.08984375" bestFit="1" customWidth="1"/>
    <col min="14840" max="14840" width="3.90625" customWidth="1"/>
    <col min="14843" max="14843" width="10" customWidth="1"/>
    <col min="14844" max="14844" width="4.08984375" customWidth="1"/>
    <col min="14846" max="14846" width="12.08984375" customWidth="1"/>
    <col min="14850" max="14850" width="11" customWidth="1"/>
    <col min="15085" max="15085" width="1.54296875" customWidth="1"/>
    <col min="15086" max="15086" width="4.453125" customWidth="1"/>
    <col min="15087" max="15087" width="6.54296875" customWidth="1"/>
    <col min="15088" max="15088" width="0" hidden="1" customWidth="1"/>
    <col min="15089" max="15089" width="46.54296875" customWidth="1"/>
    <col min="15090" max="15090" width="4.54296875" customWidth="1"/>
    <col min="15091" max="15091" width="10.453125" customWidth="1"/>
    <col min="15092" max="15092" width="9.90625" customWidth="1"/>
    <col min="15093" max="15093" width="12" customWidth="1"/>
    <col min="15094" max="15094" width="10.08984375" bestFit="1" customWidth="1"/>
    <col min="15096" max="15096" width="3.90625" customWidth="1"/>
    <col min="15099" max="15099" width="10" customWidth="1"/>
    <col min="15100" max="15100" width="4.08984375" customWidth="1"/>
    <col min="15102" max="15102" width="12.08984375" customWidth="1"/>
    <col min="15106" max="15106" width="11" customWidth="1"/>
    <col min="15341" max="15341" width="1.54296875" customWidth="1"/>
    <col min="15342" max="15342" width="4.453125" customWidth="1"/>
    <col min="15343" max="15343" width="6.54296875" customWidth="1"/>
    <col min="15344" max="15344" width="0" hidden="1" customWidth="1"/>
    <col min="15345" max="15345" width="46.54296875" customWidth="1"/>
    <col min="15346" max="15346" width="4.54296875" customWidth="1"/>
    <col min="15347" max="15347" width="10.453125" customWidth="1"/>
    <col min="15348" max="15348" width="9.90625" customWidth="1"/>
    <col min="15349" max="15349" width="12" customWidth="1"/>
    <col min="15350" max="15350" width="10.08984375" bestFit="1" customWidth="1"/>
    <col min="15352" max="15352" width="3.90625" customWidth="1"/>
    <col min="15355" max="15355" width="10" customWidth="1"/>
    <col min="15356" max="15356" width="4.08984375" customWidth="1"/>
    <col min="15358" max="15358" width="12.08984375" customWidth="1"/>
    <col min="15362" max="15362" width="11" customWidth="1"/>
    <col min="15597" max="15597" width="1.54296875" customWidth="1"/>
    <col min="15598" max="15598" width="4.453125" customWidth="1"/>
    <col min="15599" max="15599" width="6.54296875" customWidth="1"/>
    <col min="15600" max="15600" width="0" hidden="1" customWidth="1"/>
    <col min="15601" max="15601" width="46.54296875" customWidth="1"/>
    <col min="15602" max="15602" width="4.54296875" customWidth="1"/>
    <col min="15603" max="15603" width="10.453125" customWidth="1"/>
    <col min="15604" max="15604" width="9.90625" customWidth="1"/>
    <col min="15605" max="15605" width="12" customWidth="1"/>
    <col min="15606" max="15606" width="10.08984375" bestFit="1" customWidth="1"/>
    <col min="15608" max="15608" width="3.90625" customWidth="1"/>
    <col min="15611" max="15611" width="10" customWidth="1"/>
    <col min="15612" max="15612" width="4.08984375" customWidth="1"/>
    <col min="15614" max="15614" width="12.08984375" customWidth="1"/>
    <col min="15618" max="15618" width="11" customWidth="1"/>
    <col min="15853" max="15853" width="1.54296875" customWidth="1"/>
    <col min="15854" max="15854" width="4.453125" customWidth="1"/>
    <col min="15855" max="15855" width="6.54296875" customWidth="1"/>
    <col min="15856" max="15856" width="0" hidden="1" customWidth="1"/>
    <col min="15857" max="15857" width="46.54296875" customWidth="1"/>
    <col min="15858" max="15858" width="4.54296875" customWidth="1"/>
    <col min="15859" max="15859" width="10.453125" customWidth="1"/>
    <col min="15860" max="15860" width="9.90625" customWidth="1"/>
    <col min="15861" max="15861" width="12" customWidth="1"/>
    <col min="15862" max="15862" width="10.08984375" bestFit="1" customWidth="1"/>
    <col min="15864" max="15864" width="3.90625" customWidth="1"/>
    <col min="15867" max="15867" width="10" customWidth="1"/>
    <col min="15868" max="15868" width="4.08984375" customWidth="1"/>
    <col min="15870" max="15870" width="12.08984375" customWidth="1"/>
    <col min="15874" max="15874" width="11" customWidth="1"/>
    <col min="16109" max="16109" width="1.54296875" customWidth="1"/>
    <col min="16110" max="16110" width="4.453125" customWidth="1"/>
    <col min="16111" max="16111" width="6.54296875" customWidth="1"/>
    <col min="16112" max="16112" width="0" hidden="1" customWidth="1"/>
    <col min="16113" max="16113" width="46.54296875" customWidth="1"/>
    <col min="16114" max="16114" width="4.54296875" customWidth="1"/>
    <col min="16115" max="16115" width="10.453125" customWidth="1"/>
    <col min="16116" max="16116" width="9.90625" customWidth="1"/>
    <col min="16117" max="16117" width="12" customWidth="1"/>
    <col min="16118" max="16118" width="10.08984375" bestFit="1" customWidth="1"/>
    <col min="16120" max="16120" width="3.90625" customWidth="1"/>
    <col min="16123" max="16123" width="10" customWidth="1"/>
    <col min="16124" max="16124" width="4.08984375" customWidth="1"/>
    <col min="16126" max="16126" width="12.08984375" customWidth="1"/>
    <col min="16130" max="16130" width="11" customWidth="1"/>
  </cols>
  <sheetData>
    <row r="1" spans="1:18" ht="24.9" customHeight="1" x14ac:dyDescent="0.35">
      <c r="A1" s="1" t="s">
        <v>26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5" customHeight="1" x14ac:dyDescent="0.35">
      <c r="A2" s="4" t="s">
        <v>14</v>
      </c>
      <c r="B2" s="5"/>
      <c r="C2" s="6" t="s">
        <v>55</v>
      </c>
      <c r="D2" s="5"/>
      <c r="E2" s="5"/>
      <c r="F2" s="5"/>
      <c r="G2" s="6"/>
      <c r="H2" s="2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" customHeight="1" x14ac:dyDescent="0.35">
      <c r="A3" s="5" t="s">
        <v>15</v>
      </c>
      <c r="B3" s="5"/>
      <c r="C3" s="5" t="s">
        <v>54</v>
      </c>
      <c r="D3" s="5"/>
      <c r="E3" s="5"/>
      <c r="F3" s="5" t="s">
        <v>0</v>
      </c>
      <c r="G3" s="63"/>
      <c r="H3" s="6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customHeight="1" x14ac:dyDescent="0.35">
      <c r="A4" s="5" t="s">
        <v>1</v>
      </c>
      <c r="B4" s="5"/>
      <c r="C4" s="62"/>
      <c r="D4" s="62"/>
      <c r="E4" s="5"/>
      <c r="F4" s="5" t="s">
        <v>13</v>
      </c>
      <c r="G4" s="64"/>
      <c r="H4" s="65"/>
      <c r="I4" s="7"/>
      <c r="J4" s="7"/>
      <c r="K4" s="8"/>
      <c r="L4" s="8"/>
      <c r="M4" s="8"/>
      <c r="N4" s="9"/>
      <c r="O4" s="7"/>
      <c r="P4" s="3"/>
      <c r="Q4" s="3"/>
      <c r="R4" s="3"/>
    </row>
    <row r="5" spans="1:18" ht="14.4" x14ac:dyDescent="0.3">
      <c r="A5" s="5"/>
      <c r="B5" s="5"/>
      <c r="C5" s="5"/>
      <c r="D5" s="5"/>
      <c r="E5" s="5"/>
      <c r="F5" s="5"/>
      <c r="G5" s="5"/>
      <c r="H5" s="2"/>
      <c r="I5" s="7"/>
      <c r="J5" s="7"/>
      <c r="K5" s="8"/>
      <c r="L5" s="8"/>
      <c r="M5" s="8"/>
      <c r="N5" s="9"/>
      <c r="O5" s="7"/>
      <c r="P5" s="3"/>
      <c r="Q5" s="3"/>
      <c r="R5" s="3"/>
    </row>
    <row r="6" spans="1:18" ht="18" x14ac:dyDescent="0.35">
      <c r="A6" s="10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2" t="s">
        <v>9</v>
      </c>
      <c r="I6" s="7"/>
      <c r="J6" s="7"/>
      <c r="K6" s="9"/>
      <c r="L6" s="9"/>
      <c r="M6" s="9"/>
      <c r="N6" s="9"/>
      <c r="O6" s="7"/>
      <c r="P6" s="3"/>
      <c r="Q6" s="3"/>
      <c r="R6" s="3"/>
    </row>
    <row r="7" spans="1:18" x14ac:dyDescent="0.35">
      <c r="A7" s="13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5">
        <v>8</v>
      </c>
      <c r="I7" s="7"/>
      <c r="J7" s="7"/>
      <c r="K7" s="7"/>
      <c r="L7" s="9"/>
      <c r="M7" s="9"/>
      <c r="N7" s="9"/>
      <c r="O7" s="7"/>
      <c r="P7" s="3"/>
      <c r="Q7" s="3"/>
      <c r="R7" s="3"/>
    </row>
    <row r="8" spans="1:18" ht="23.25" customHeight="1" x14ac:dyDescent="0.35">
      <c r="A8" s="16"/>
      <c r="B8" s="17"/>
      <c r="C8" s="18"/>
      <c r="D8" s="19" t="s">
        <v>58</v>
      </c>
      <c r="E8" s="20"/>
      <c r="F8" s="21"/>
      <c r="G8" s="22"/>
      <c r="H8" s="23"/>
      <c r="I8" s="7"/>
      <c r="J8" s="24"/>
      <c r="K8" s="25"/>
      <c r="L8" s="9"/>
      <c r="M8" s="8"/>
      <c r="N8" s="9"/>
      <c r="O8" s="7"/>
      <c r="P8" s="3"/>
      <c r="Q8" s="3"/>
      <c r="R8" s="3"/>
    </row>
    <row r="9" spans="1:18" ht="28.5" customHeight="1" x14ac:dyDescent="0.35">
      <c r="A9" s="26">
        <v>1</v>
      </c>
      <c r="B9" s="27" t="s">
        <v>10</v>
      </c>
      <c r="C9" s="28" t="s">
        <v>16</v>
      </c>
      <c r="D9" s="29" t="s">
        <v>62</v>
      </c>
      <c r="E9" s="27" t="s">
        <v>23</v>
      </c>
      <c r="F9" s="30">
        <f>13.88*1.05*18+13.88*0.6*2</f>
        <v>278.98800000000006</v>
      </c>
      <c r="G9" s="66">
        <v>0</v>
      </c>
      <c r="H9" s="31">
        <f t="shared" ref="H9:H28" si="0">G9*F9</f>
        <v>0</v>
      </c>
      <c r="I9" s="32"/>
      <c r="J9" s="33"/>
      <c r="K9" s="33"/>
      <c r="L9" s="3"/>
      <c r="M9" s="3"/>
      <c r="N9" s="3"/>
      <c r="O9" s="3"/>
      <c r="P9" s="3"/>
      <c r="Q9" s="3"/>
      <c r="R9" s="3"/>
    </row>
    <row r="10" spans="1:18" ht="30" customHeight="1" x14ac:dyDescent="0.35">
      <c r="A10" s="26">
        <v>2</v>
      </c>
      <c r="B10" s="27" t="s">
        <v>10</v>
      </c>
      <c r="C10" s="28" t="s">
        <v>18</v>
      </c>
      <c r="D10" s="29" t="s">
        <v>56</v>
      </c>
      <c r="E10" s="27" t="s">
        <v>23</v>
      </c>
      <c r="F10" s="30">
        <f>F9</f>
        <v>278.98800000000006</v>
      </c>
      <c r="G10" s="66">
        <v>0</v>
      </c>
      <c r="H10" s="31">
        <f t="shared" si="0"/>
        <v>0</v>
      </c>
      <c r="I10" s="32"/>
      <c r="J10" s="33"/>
      <c r="K10" s="33"/>
      <c r="L10" s="3"/>
      <c r="M10" s="3"/>
      <c r="N10" s="3"/>
      <c r="O10" s="3"/>
      <c r="P10" s="3"/>
      <c r="Q10" s="3"/>
      <c r="R10" s="3"/>
    </row>
    <row r="11" spans="1:18" ht="31.5" customHeight="1" x14ac:dyDescent="0.35">
      <c r="A11" s="26">
        <v>3</v>
      </c>
      <c r="B11" s="27"/>
      <c r="C11" s="28" t="s">
        <v>19</v>
      </c>
      <c r="D11" s="29" t="s">
        <v>57</v>
      </c>
      <c r="E11" s="27" t="s">
        <v>23</v>
      </c>
      <c r="F11" s="30">
        <f>F10</f>
        <v>278.98800000000006</v>
      </c>
      <c r="G11" s="66">
        <v>0</v>
      </c>
      <c r="H11" s="31">
        <f t="shared" si="0"/>
        <v>0</v>
      </c>
      <c r="I11" s="33"/>
      <c r="J11" s="33"/>
      <c r="K11" s="33"/>
      <c r="L11" s="3"/>
      <c r="M11" s="3"/>
      <c r="N11" s="3"/>
      <c r="O11" s="3"/>
      <c r="P11" s="3"/>
      <c r="Q11" s="3"/>
      <c r="R11" s="3"/>
    </row>
    <row r="12" spans="1:18" ht="30" customHeight="1" x14ac:dyDescent="0.35">
      <c r="A12" s="26">
        <v>4</v>
      </c>
      <c r="B12" s="27"/>
      <c r="C12" s="28" t="s">
        <v>16</v>
      </c>
      <c r="D12" s="29" t="s">
        <v>60</v>
      </c>
      <c r="E12" s="27" t="s">
        <v>17</v>
      </c>
      <c r="F12" s="30">
        <f>21*14</f>
        <v>294</v>
      </c>
      <c r="G12" s="66">
        <v>0</v>
      </c>
      <c r="H12" s="31">
        <f t="shared" ref="H12" si="1">G12*F12</f>
        <v>0</v>
      </c>
      <c r="I12" s="33"/>
      <c r="J12" s="33"/>
      <c r="K12" s="33"/>
      <c r="L12" s="3"/>
      <c r="M12" s="3"/>
      <c r="N12" s="3"/>
      <c r="O12" s="3"/>
      <c r="P12" s="3"/>
      <c r="Q12" s="3"/>
      <c r="R12" s="3"/>
    </row>
    <row r="13" spans="1:18" ht="30" customHeight="1" x14ac:dyDescent="0.35">
      <c r="A13" s="26">
        <v>5</v>
      </c>
      <c r="B13" s="27"/>
      <c r="C13" s="28" t="s">
        <v>18</v>
      </c>
      <c r="D13" s="29" t="s">
        <v>28</v>
      </c>
      <c r="E13" s="27" t="s">
        <v>17</v>
      </c>
      <c r="F13" s="30">
        <f>21*14</f>
        <v>294</v>
      </c>
      <c r="G13" s="66">
        <v>0</v>
      </c>
      <c r="H13" s="31">
        <f t="shared" si="0"/>
        <v>0</v>
      </c>
      <c r="I13" s="33"/>
      <c r="J13" s="33"/>
      <c r="K13" s="33"/>
      <c r="L13" s="3"/>
      <c r="M13" s="3"/>
      <c r="N13" s="3"/>
      <c r="O13" s="3"/>
      <c r="P13" s="3"/>
      <c r="Q13" s="3"/>
      <c r="R13" s="3"/>
    </row>
    <row r="14" spans="1:18" ht="26.25" customHeight="1" x14ac:dyDescent="0.35">
      <c r="A14" s="26">
        <v>6</v>
      </c>
      <c r="B14" s="27"/>
      <c r="C14" s="28" t="s">
        <v>19</v>
      </c>
      <c r="D14" s="29" t="s">
        <v>29</v>
      </c>
      <c r="E14" s="27" t="s">
        <v>17</v>
      </c>
      <c r="F14" s="30">
        <f>F13</f>
        <v>294</v>
      </c>
      <c r="G14" s="66">
        <v>0</v>
      </c>
      <c r="H14" s="31">
        <f t="shared" si="0"/>
        <v>0</v>
      </c>
      <c r="I14" s="33"/>
      <c r="J14" s="33"/>
      <c r="K14" s="33"/>
      <c r="L14" s="3"/>
      <c r="M14" s="3"/>
      <c r="N14" s="3"/>
      <c r="O14" s="3"/>
      <c r="P14" s="3"/>
      <c r="Q14" s="3"/>
      <c r="R14" s="3"/>
    </row>
    <row r="15" spans="1:18" ht="26.25" customHeight="1" x14ac:dyDescent="0.35">
      <c r="A15" s="26">
        <v>7</v>
      </c>
      <c r="B15" s="27"/>
      <c r="C15" s="28" t="s">
        <v>16</v>
      </c>
      <c r="D15" s="29" t="s">
        <v>61</v>
      </c>
      <c r="E15" s="27" t="s">
        <v>17</v>
      </c>
      <c r="F15" s="30">
        <f>F12*2</f>
        <v>588</v>
      </c>
      <c r="G15" s="66">
        <v>0</v>
      </c>
      <c r="H15" s="31">
        <f t="shared" ref="H15" si="2">G15*F15</f>
        <v>0</v>
      </c>
      <c r="I15" s="33"/>
      <c r="J15" s="33"/>
      <c r="K15" s="33"/>
      <c r="L15" s="3"/>
      <c r="M15" s="3"/>
      <c r="N15" s="3"/>
      <c r="O15" s="3"/>
      <c r="P15" s="3"/>
      <c r="Q15" s="3"/>
      <c r="R15" s="3"/>
    </row>
    <row r="16" spans="1:18" ht="26.25" customHeight="1" x14ac:dyDescent="0.35">
      <c r="A16" s="26">
        <v>8</v>
      </c>
      <c r="B16" s="27"/>
      <c r="C16" s="28" t="s">
        <v>18</v>
      </c>
      <c r="D16" s="29" t="s">
        <v>30</v>
      </c>
      <c r="E16" s="27" t="s">
        <v>17</v>
      </c>
      <c r="F16" s="30">
        <f>F13*2</f>
        <v>588</v>
      </c>
      <c r="G16" s="66">
        <v>0</v>
      </c>
      <c r="H16" s="31">
        <f t="shared" si="0"/>
        <v>0</v>
      </c>
      <c r="I16" s="33"/>
      <c r="J16" s="33"/>
      <c r="K16" s="33"/>
      <c r="L16" s="3"/>
      <c r="M16" s="3"/>
      <c r="N16" s="3"/>
      <c r="O16" s="3"/>
      <c r="P16" s="3"/>
      <c r="Q16" s="3"/>
      <c r="R16" s="3"/>
    </row>
    <row r="17" spans="1:18" ht="26.25" customHeight="1" x14ac:dyDescent="0.35">
      <c r="A17" s="26">
        <v>9</v>
      </c>
      <c r="B17" s="27"/>
      <c r="C17" s="28" t="s">
        <v>19</v>
      </c>
      <c r="D17" s="29" t="s">
        <v>72</v>
      </c>
      <c r="E17" s="27" t="s">
        <v>17</v>
      </c>
      <c r="F17" s="30">
        <f>F16</f>
        <v>588</v>
      </c>
      <c r="G17" s="66">
        <v>0</v>
      </c>
      <c r="H17" s="31">
        <f t="shared" si="0"/>
        <v>0</v>
      </c>
      <c r="I17" s="33"/>
      <c r="J17" s="33"/>
      <c r="K17" s="33"/>
      <c r="L17" s="3"/>
      <c r="M17" s="3"/>
      <c r="N17" s="3"/>
      <c r="O17" s="3"/>
      <c r="P17" s="3"/>
      <c r="Q17" s="3"/>
      <c r="R17" s="3"/>
    </row>
    <row r="18" spans="1:18" ht="26.25" customHeight="1" x14ac:dyDescent="0.35">
      <c r="A18" s="26">
        <v>10</v>
      </c>
      <c r="B18" s="27"/>
      <c r="C18" s="28" t="s">
        <v>22</v>
      </c>
      <c r="D18" s="29" t="s">
        <v>42</v>
      </c>
      <c r="E18" s="27" t="s">
        <v>11</v>
      </c>
      <c r="F18" s="30">
        <v>1</v>
      </c>
      <c r="G18" s="66">
        <v>0</v>
      </c>
      <c r="H18" s="31">
        <f t="shared" si="0"/>
        <v>0</v>
      </c>
      <c r="I18" s="33"/>
      <c r="J18" s="33"/>
      <c r="K18" s="33"/>
      <c r="L18" s="34"/>
      <c r="M18" s="3"/>
      <c r="N18" s="3"/>
      <c r="O18" s="3"/>
      <c r="P18" s="3"/>
      <c r="Q18" s="3"/>
      <c r="R18" s="3"/>
    </row>
    <row r="19" spans="1:18" ht="18" customHeight="1" x14ac:dyDescent="0.35">
      <c r="A19" s="3"/>
      <c r="B19" s="3"/>
      <c r="C19" s="3"/>
      <c r="D19" s="19" t="str">
        <f>D8</f>
        <v>Plocha</v>
      </c>
      <c r="E19" s="3"/>
      <c r="F19" s="3"/>
      <c r="G19" s="3"/>
      <c r="H19" s="35">
        <f>SUM(H9:H18)</f>
        <v>0</v>
      </c>
      <c r="I19" s="33"/>
      <c r="J19" s="33"/>
      <c r="K19" s="33"/>
      <c r="L19" s="34"/>
      <c r="M19" s="3"/>
      <c r="N19" s="3"/>
      <c r="O19" s="3"/>
      <c r="P19" s="3"/>
      <c r="Q19" s="3"/>
      <c r="R19" s="3"/>
    </row>
    <row r="20" spans="1:18" ht="18" customHeight="1" x14ac:dyDescent="0.35">
      <c r="A20" s="3"/>
      <c r="B20" s="3"/>
      <c r="C20" s="3"/>
      <c r="D20" s="19" t="s">
        <v>63</v>
      </c>
      <c r="E20" s="3"/>
      <c r="F20" s="3"/>
      <c r="G20" s="3"/>
      <c r="H20" s="35"/>
      <c r="I20" s="33"/>
      <c r="J20" s="33"/>
      <c r="K20" s="33"/>
      <c r="L20" s="34"/>
      <c r="M20" s="3"/>
      <c r="N20" s="3"/>
      <c r="O20" s="3"/>
      <c r="P20" s="3"/>
      <c r="Q20" s="3"/>
      <c r="R20" s="3"/>
    </row>
    <row r="21" spans="1:18" ht="26.25" customHeight="1" x14ac:dyDescent="0.35">
      <c r="A21" s="26">
        <v>11</v>
      </c>
      <c r="B21" s="27"/>
      <c r="C21" s="28" t="s">
        <v>16</v>
      </c>
      <c r="D21" s="29" t="s">
        <v>90</v>
      </c>
      <c r="E21" s="27" t="s">
        <v>17</v>
      </c>
      <c r="F21" s="30">
        <f>(18*1.05+2*0.5)*2</f>
        <v>39.800000000000004</v>
      </c>
      <c r="G21" s="66">
        <v>0</v>
      </c>
      <c r="H21" s="31">
        <f t="shared" si="0"/>
        <v>0</v>
      </c>
      <c r="I21" s="33"/>
      <c r="J21" s="33"/>
      <c r="K21" s="33"/>
      <c r="L21" s="3"/>
      <c r="M21" s="3"/>
      <c r="N21" s="3"/>
      <c r="O21" s="3"/>
      <c r="P21" s="3"/>
      <c r="Q21" s="3"/>
      <c r="R21" s="3"/>
    </row>
    <row r="22" spans="1:18" ht="26.25" customHeight="1" x14ac:dyDescent="0.35">
      <c r="A22" s="26">
        <v>12</v>
      </c>
      <c r="B22" s="27"/>
      <c r="C22" s="28" t="s">
        <v>16</v>
      </c>
      <c r="D22" s="29" t="s">
        <v>40</v>
      </c>
      <c r="E22" s="27" t="s">
        <v>17</v>
      </c>
      <c r="F22" s="30">
        <f>F21</f>
        <v>39.800000000000004</v>
      </c>
      <c r="G22" s="66">
        <v>0</v>
      </c>
      <c r="H22" s="31">
        <f t="shared" si="0"/>
        <v>0</v>
      </c>
      <c r="I22" s="33"/>
      <c r="J22" s="33"/>
      <c r="K22" s="33"/>
      <c r="L22" s="3"/>
      <c r="M22" s="3"/>
      <c r="N22" s="3"/>
      <c r="O22" s="3"/>
      <c r="P22" s="3"/>
      <c r="Q22" s="3"/>
      <c r="R22" s="3"/>
    </row>
    <row r="23" spans="1:18" ht="26.25" customHeight="1" x14ac:dyDescent="0.35">
      <c r="A23" s="26">
        <v>13</v>
      </c>
      <c r="B23" s="27"/>
      <c r="C23" s="28" t="s">
        <v>18</v>
      </c>
      <c r="D23" s="29" t="s">
        <v>27</v>
      </c>
      <c r="E23" s="27" t="s">
        <v>11</v>
      </c>
      <c r="F23" s="30">
        <v>1</v>
      </c>
      <c r="G23" s="66">
        <v>0</v>
      </c>
      <c r="H23" s="31">
        <f t="shared" si="0"/>
        <v>0</v>
      </c>
      <c r="I23" s="33"/>
      <c r="J23" s="33"/>
      <c r="K23" s="33"/>
      <c r="L23" s="3"/>
      <c r="M23" s="3"/>
      <c r="N23" s="3"/>
      <c r="O23" s="3"/>
      <c r="P23" s="3"/>
      <c r="Q23" s="3"/>
      <c r="R23" s="3"/>
    </row>
    <row r="24" spans="1:18" ht="26.25" customHeight="1" x14ac:dyDescent="0.35">
      <c r="A24" s="26">
        <v>14</v>
      </c>
      <c r="B24" s="27"/>
      <c r="C24" s="28" t="s">
        <v>18</v>
      </c>
      <c r="D24" s="29" t="s">
        <v>64</v>
      </c>
      <c r="E24" s="27" t="s">
        <v>17</v>
      </c>
      <c r="F24" s="30">
        <f>F21</f>
        <v>39.800000000000004</v>
      </c>
      <c r="G24" s="66">
        <v>0</v>
      </c>
      <c r="H24" s="31">
        <f t="shared" si="0"/>
        <v>0</v>
      </c>
      <c r="I24" s="33"/>
      <c r="J24" s="33"/>
      <c r="K24" s="33"/>
      <c r="L24" s="3"/>
      <c r="M24" s="3"/>
      <c r="N24" s="3"/>
      <c r="O24" s="3"/>
      <c r="P24" s="3"/>
      <c r="Q24" s="3"/>
      <c r="R24" s="3"/>
    </row>
    <row r="25" spans="1:18" ht="26.25" customHeight="1" x14ac:dyDescent="0.35">
      <c r="A25" s="26">
        <v>15</v>
      </c>
      <c r="B25" s="27"/>
      <c r="C25" s="28" t="s">
        <v>16</v>
      </c>
      <c r="D25" s="29" t="s">
        <v>89</v>
      </c>
      <c r="E25" s="27" t="s">
        <v>17</v>
      </c>
      <c r="F25" s="30">
        <f>(18*1.05+2*0.5)*2</f>
        <v>39.800000000000004</v>
      </c>
      <c r="G25" s="66">
        <v>0</v>
      </c>
      <c r="H25" s="31">
        <f t="shared" ref="H25" si="3">G25*F25</f>
        <v>0</v>
      </c>
      <c r="I25" s="33"/>
      <c r="J25" s="33"/>
      <c r="K25" s="33"/>
      <c r="L25" s="3"/>
      <c r="M25" s="3"/>
      <c r="N25" s="3"/>
      <c r="O25" s="3"/>
      <c r="P25" s="3"/>
      <c r="Q25" s="3"/>
      <c r="R25" s="3"/>
    </row>
    <row r="26" spans="1:18" ht="26.25" customHeight="1" x14ac:dyDescent="0.35">
      <c r="A26" s="26">
        <v>16</v>
      </c>
      <c r="B26" s="27"/>
      <c r="C26" s="28" t="s">
        <v>18</v>
      </c>
      <c r="D26" s="29" t="s">
        <v>31</v>
      </c>
      <c r="E26" s="27" t="s">
        <v>17</v>
      </c>
      <c r="F26" s="30">
        <f>F25</f>
        <v>39.800000000000004</v>
      </c>
      <c r="G26" s="66">
        <v>0</v>
      </c>
      <c r="H26" s="31">
        <f t="shared" si="0"/>
        <v>0</v>
      </c>
      <c r="I26" s="33"/>
      <c r="J26" s="33"/>
      <c r="K26" s="33"/>
      <c r="L26" s="3"/>
      <c r="M26" s="3"/>
      <c r="N26" s="3"/>
      <c r="O26" s="3"/>
      <c r="P26" s="3"/>
      <c r="Q26" s="3"/>
      <c r="R26" s="3"/>
    </row>
    <row r="27" spans="1:18" ht="26.25" customHeight="1" x14ac:dyDescent="0.35">
      <c r="A27" s="26">
        <v>17</v>
      </c>
      <c r="B27" s="27"/>
      <c r="C27" s="28" t="s">
        <v>19</v>
      </c>
      <c r="D27" s="29" t="s">
        <v>32</v>
      </c>
      <c r="E27" s="27" t="s">
        <v>17</v>
      </c>
      <c r="F27" s="30">
        <f>F26</f>
        <v>39.800000000000004</v>
      </c>
      <c r="G27" s="66">
        <v>0</v>
      </c>
      <c r="H27" s="31">
        <f t="shared" si="0"/>
        <v>0</v>
      </c>
      <c r="I27" s="33"/>
      <c r="J27" s="33"/>
      <c r="K27" s="33"/>
      <c r="L27" s="3"/>
      <c r="M27" s="3"/>
      <c r="N27" s="3"/>
      <c r="O27" s="3"/>
      <c r="P27" s="3"/>
      <c r="Q27" s="3"/>
      <c r="R27" s="3"/>
    </row>
    <row r="28" spans="1:18" ht="26.25" customHeight="1" x14ac:dyDescent="0.35">
      <c r="A28" s="26">
        <v>18</v>
      </c>
      <c r="B28" s="27"/>
      <c r="C28" s="28" t="s">
        <v>22</v>
      </c>
      <c r="D28" s="29" t="s">
        <v>43</v>
      </c>
      <c r="E28" s="27" t="s">
        <v>11</v>
      </c>
      <c r="F28" s="30">
        <v>1</v>
      </c>
      <c r="G28" s="66">
        <v>0</v>
      </c>
      <c r="H28" s="31">
        <f t="shared" si="0"/>
        <v>0</v>
      </c>
      <c r="I28" s="33"/>
      <c r="J28" s="33"/>
      <c r="K28" s="33"/>
      <c r="L28" s="3"/>
      <c r="M28" s="3"/>
      <c r="N28" s="3"/>
      <c r="O28" s="3"/>
      <c r="P28" s="3"/>
      <c r="Q28" s="3"/>
      <c r="R28" s="3"/>
    </row>
    <row r="29" spans="1:18" ht="18" customHeight="1" x14ac:dyDescent="0.3">
      <c r="A29" s="3"/>
      <c r="B29" s="3"/>
      <c r="C29" s="3"/>
      <c r="D29" s="19" t="str">
        <f>D20</f>
        <v>Okapní část</v>
      </c>
      <c r="E29" s="3"/>
      <c r="F29" s="3"/>
      <c r="G29" s="3"/>
      <c r="H29" s="35">
        <f>SUM(H21:H28)</f>
        <v>0</v>
      </c>
      <c r="I29" s="33"/>
      <c r="J29" s="33"/>
      <c r="K29" s="33"/>
      <c r="L29" s="3"/>
      <c r="M29" s="3"/>
      <c r="N29" s="3"/>
      <c r="O29" s="3"/>
      <c r="P29" s="3"/>
      <c r="Q29" s="3"/>
      <c r="R29" s="3"/>
    </row>
    <row r="30" spans="1:18" ht="18" customHeight="1" x14ac:dyDescent="0.35">
      <c r="A30" s="3"/>
      <c r="B30" s="3"/>
      <c r="C30" s="3"/>
      <c r="D30" s="19" t="s">
        <v>65</v>
      </c>
      <c r="E30" s="3"/>
      <c r="F30" s="3"/>
      <c r="G30" s="3"/>
      <c r="H30" s="35"/>
      <c r="I30" s="33"/>
      <c r="J30" s="33"/>
      <c r="K30" s="33"/>
      <c r="L30" s="3"/>
      <c r="M30" s="3"/>
      <c r="N30" s="3"/>
      <c r="O30" s="3"/>
      <c r="P30" s="3"/>
      <c r="Q30" s="3"/>
      <c r="R30" s="3"/>
    </row>
    <row r="31" spans="1:18" ht="26.25" customHeight="1" x14ac:dyDescent="0.35">
      <c r="A31" s="26">
        <v>19</v>
      </c>
      <c r="B31" s="27"/>
      <c r="C31" s="28" t="s">
        <v>16</v>
      </c>
      <c r="D31" s="29" t="s">
        <v>66</v>
      </c>
      <c r="E31" s="27" t="s">
        <v>20</v>
      </c>
      <c r="F31" s="30">
        <v>4</v>
      </c>
      <c r="G31" s="66">
        <v>0</v>
      </c>
      <c r="H31" s="31">
        <f t="shared" ref="H31:H35" si="4">G31*F31</f>
        <v>0</v>
      </c>
      <c r="I31" s="33"/>
      <c r="J31" s="33"/>
      <c r="K31" s="33"/>
      <c r="L31" s="3"/>
      <c r="M31" s="3"/>
      <c r="N31" s="3"/>
      <c r="O31" s="3"/>
      <c r="P31" s="3"/>
      <c r="Q31" s="3"/>
      <c r="R31" s="3"/>
    </row>
    <row r="32" spans="1:18" ht="26.25" customHeight="1" x14ac:dyDescent="0.35">
      <c r="A32" s="26">
        <v>20</v>
      </c>
      <c r="B32" s="27"/>
      <c r="C32" s="28" t="s">
        <v>18</v>
      </c>
      <c r="D32" s="29" t="s">
        <v>33</v>
      </c>
      <c r="E32" s="27" t="s">
        <v>20</v>
      </c>
      <c r="F32" s="30">
        <v>4</v>
      </c>
      <c r="G32" s="66">
        <v>0</v>
      </c>
      <c r="H32" s="31">
        <f t="shared" si="4"/>
        <v>0</v>
      </c>
      <c r="I32" s="33"/>
      <c r="J32" s="33"/>
      <c r="K32" s="33"/>
      <c r="L32" s="3"/>
      <c r="M32" s="3"/>
      <c r="N32" s="3"/>
      <c r="O32" s="3"/>
      <c r="P32" s="3"/>
      <c r="Q32" s="3"/>
      <c r="R32" s="3"/>
    </row>
    <row r="33" spans="1:18" ht="26.25" customHeight="1" x14ac:dyDescent="0.35">
      <c r="A33" s="26">
        <v>21</v>
      </c>
      <c r="B33" s="27"/>
      <c r="C33" s="28" t="s">
        <v>19</v>
      </c>
      <c r="D33" s="29" t="s">
        <v>34</v>
      </c>
      <c r="E33" s="27" t="s">
        <v>20</v>
      </c>
      <c r="F33" s="30">
        <v>4</v>
      </c>
      <c r="G33" s="66">
        <v>0</v>
      </c>
      <c r="H33" s="31">
        <f t="shared" si="4"/>
        <v>0</v>
      </c>
      <c r="I33" s="33"/>
      <c r="J33" s="33"/>
      <c r="K33" s="33"/>
      <c r="L33" s="3"/>
      <c r="M33" s="3"/>
      <c r="N33" s="3"/>
      <c r="O33" s="3"/>
      <c r="P33" s="3"/>
      <c r="Q33" s="3"/>
      <c r="R33" s="3"/>
    </row>
    <row r="34" spans="1:18" ht="26.25" customHeight="1" x14ac:dyDescent="0.35">
      <c r="A34" s="26">
        <v>22</v>
      </c>
      <c r="B34" s="27"/>
      <c r="C34" s="28" t="s">
        <v>16</v>
      </c>
      <c r="D34" s="29" t="s">
        <v>67</v>
      </c>
      <c r="E34" s="27" t="s">
        <v>20</v>
      </c>
      <c r="F34" s="30">
        <v>4</v>
      </c>
      <c r="G34" s="66">
        <v>0</v>
      </c>
      <c r="H34" s="31">
        <f t="shared" ref="H34" si="5">G34*F34</f>
        <v>0</v>
      </c>
      <c r="I34" s="33"/>
      <c r="J34" s="33"/>
      <c r="K34" s="33"/>
      <c r="L34" s="3"/>
      <c r="M34" s="3"/>
      <c r="N34" s="3"/>
      <c r="O34" s="3"/>
      <c r="P34" s="3"/>
      <c r="Q34" s="3"/>
      <c r="R34" s="3"/>
    </row>
    <row r="35" spans="1:18" ht="26.25" customHeight="1" x14ac:dyDescent="0.35">
      <c r="A35" s="26">
        <v>23</v>
      </c>
      <c r="B35" s="27"/>
      <c r="C35" s="28" t="s">
        <v>18</v>
      </c>
      <c r="D35" s="29" t="s">
        <v>35</v>
      </c>
      <c r="E35" s="27" t="s">
        <v>20</v>
      </c>
      <c r="F35" s="30">
        <v>4</v>
      </c>
      <c r="G35" s="66">
        <v>0</v>
      </c>
      <c r="H35" s="31">
        <f t="shared" si="4"/>
        <v>0</v>
      </c>
      <c r="I35" s="36"/>
      <c r="J35" s="36"/>
      <c r="K35" s="33"/>
      <c r="L35" s="3"/>
      <c r="M35" s="3"/>
      <c r="N35" s="3"/>
      <c r="O35" s="3"/>
      <c r="P35" s="3"/>
      <c r="Q35" s="3"/>
      <c r="R35" s="3"/>
    </row>
    <row r="36" spans="1:18" ht="26.25" customHeight="1" x14ac:dyDescent="0.35">
      <c r="A36" s="26">
        <v>24</v>
      </c>
      <c r="B36" s="27"/>
      <c r="C36" s="28" t="s">
        <v>16</v>
      </c>
      <c r="D36" s="29" t="s">
        <v>36</v>
      </c>
      <c r="E36" s="27" t="s">
        <v>17</v>
      </c>
      <c r="F36" s="30">
        <f>F21/2</f>
        <v>19.900000000000002</v>
      </c>
      <c r="G36" s="66">
        <v>0</v>
      </c>
      <c r="H36" s="31">
        <f t="shared" ref="H36:H39" si="6">G36*F36</f>
        <v>0</v>
      </c>
      <c r="I36" s="33"/>
      <c r="J36" s="33"/>
      <c r="K36" s="33"/>
      <c r="L36" s="3"/>
      <c r="M36" s="3"/>
      <c r="N36" s="3"/>
      <c r="O36" s="3"/>
      <c r="P36" s="3"/>
      <c r="Q36" s="3"/>
      <c r="R36" s="3"/>
    </row>
    <row r="37" spans="1:18" ht="26.25" customHeight="1" x14ac:dyDescent="0.35">
      <c r="A37" s="26">
        <v>25</v>
      </c>
      <c r="B37" s="27"/>
      <c r="C37" s="28" t="s">
        <v>18</v>
      </c>
      <c r="D37" s="29" t="s">
        <v>68</v>
      </c>
      <c r="E37" s="27" t="s">
        <v>17</v>
      </c>
      <c r="F37" s="30">
        <v>19.899999999999999</v>
      </c>
      <c r="G37" s="66">
        <v>0</v>
      </c>
      <c r="H37" s="31">
        <f t="shared" ref="H37" si="7">G37*F37</f>
        <v>0</v>
      </c>
      <c r="I37" s="33"/>
      <c r="J37" s="33"/>
      <c r="K37" s="33"/>
      <c r="L37" s="3"/>
      <c r="M37" s="3"/>
      <c r="N37" s="3"/>
      <c r="O37" s="3"/>
      <c r="P37" s="3"/>
      <c r="Q37" s="3"/>
      <c r="R37" s="3"/>
    </row>
    <row r="38" spans="1:18" ht="26.25" customHeight="1" x14ac:dyDescent="0.35">
      <c r="A38" s="26">
        <v>26</v>
      </c>
      <c r="B38" s="27"/>
      <c r="C38" s="28" t="s">
        <v>19</v>
      </c>
      <c r="D38" s="29" t="s">
        <v>69</v>
      </c>
      <c r="E38" s="27" t="s">
        <v>17</v>
      </c>
      <c r="F38" s="30">
        <f>F36</f>
        <v>19.900000000000002</v>
      </c>
      <c r="G38" s="66">
        <v>0</v>
      </c>
      <c r="H38" s="31">
        <f t="shared" si="6"/>
        <v>0</v>
      </c>
      <c r="I38" s="33"/>
      <c r="J38" s="33"/>
      <c r="K38" s="33"/>
      <c r="L38" s="3"/>
      <c r="M38" s="3"/>
      <c r="N38" s="3"/>
      <c r="O38" s="3"/>
      <c r="P38" s="3"/>
      <c r="Q38" s="3"/>
      <c r="R38" s="3"/>
    </row>
    <row r="39" spans="1:18" ht="26.25" customHeight="1" x14ac:dyDescent="0.35">
      <c r="A39" s="26">
        <v>27</v>
      </c>
      <c r="B39" s="27"/>
      <c r="C39" s="28" t="s">
        <v>22</v>
      </c>
      <c r="D39" s="29" t="s">
        <v>53</v>
      </c>
      <c r="E39" s="27" t="s">
        <v>11</v>
      </c>
      <c r="F39" s="30">
        <v>1</v>
      </c>
      <c r="G39" s="66">
        <v>0</v>
      </c>
      <c r="H39" s="31">
        <f t="shared" si="6"/>
        <v>0</v>
      </c>
      <c r="I39" s="33"/>
      <c r="J39" s="33"/>
      <c r="K39" s="33"/>
      <c r="L39" s="3"/>
      <c r="M39" s="3"/>
      <c r="N39" s="3"/>
      <c r="O39" s="3"/>
      <c r="P39" s="3"/>
      <c r="Q39" s="3"/>
      <c r="R39" s="3"/>
    </row>
    <row r="40" spans="1:18" ht="18" customHeight="1" x14ac:dyDescent="0.35">
      <c r="A40" s="3"/>
      <c r="B40" s="3"/>
      <c r="C40" s="3"/>
      <c r="D40" s="19" t="str">
        <f>D30</f>
        <v>Hřeben</v>
      </c>
      <c r="E40" s="3"/>
      <c r="F40" s="3"/>
      <c r="G40" s="3"/>
      <c r="H40" s="35">
        <f>SUM(H31:H39)</f>
        <v>0</v>
      </c>
      <c r="I40" s="33"/>
      <c r="J40" s="33"/>
      <c r="K40" s="33"/>
      <c r="L40" s="3"/>
      <c r="M40" s="3"/>
      <c r="N40" s="3"/>
      <c r="O40" s="3"/>
      <c r="P40" s="3"/>
      <c r="Q40" s="3"/>
      <c r="R40" s="3"/>
    </row>
    <row r="41" spans="1:18" ht="18" customHeight="1" x14ac:dyDescent="0.35">
      <c r="A41" s="3"/>
      <c r="B41" s="3"/>
      <c r="C41" s="3"/>
      <c r="D41" s="19"/>
      <c r="E41" s="3"/>
      <c r="F41" s="3"/>
      <c r="G41" s="3"/>
      <c r="H41" s="35"/>
      <c r="I41" s="33"/>
      <c r="J41" s="33"/>
      <c r="K41" s="33"/>
      <c r="L41" s="3"/>
      <c r="M41" s="3"/>
      <c r="N41" s="3"/>
      <c r="O41" s="3"/>
      <c r="P41" s="3"/>
      <c r="Q41" s="3"/>
      <c r="R41" s="3"/>
    </row>
    <row r="42" spans="1:18" ht="18" customHeight="1" x14ac:dyDescent="0.35">
      <c r="A42" s="3"/>
      <c r="B42" s="3"/>
      <c r="C42" s="3"/>
      <c r="D42" s="19" t="s">
        <v>70</v>
      </c>
      <c r="E42" s="3"/>
      <c r="F42" s="3"/>
      <c r="G42" s="3"/>
      <c r="H42" s="35"/>
      <c r="I42" s="33"/>
      <c r="J42" s="33"/>
      <c r="K42" s="33"/>
      <c r="L42" s="3"/>
      <c r="M42" s="3"/>
      <c r="N42" s="3"/>
      <c r="O42" s="3"/>
      <c r="P42" s="3"/>
      <c r="Q42" s="3"/>
      <c r="R42" s="3"/>
    </row>
    <row r="43" spans="1:18" ht="26.25" customHeight="1" x14ac:dyDescent="0.35">
      <c r="A43" s="26">
        <v>28</v>
      </c>
      <c r="B43" s="27"/>
      <c r="C43" s="28" t="s">
        <v>16</v>
      </c>
      <c r="D43" s="29" t="s">
        <v>73</v>
      </c>
      <c r="E43" s="37" t="s">
        <v>23</v>
      </c>
      <c r="F43" s="30">
        <v>24.8</v>
      </c>
      <c r="G43" s="66">
        <v>0</v>
      </c>
      <c r="H43" s="31">
        <f t="shared" ref="H43:H56" si="8">G43*F43</f>
        <v>0</v>
      </c>
      <c r="I43" s="33"/>
      <c r="J43" s="33"/>
      <c r="K43" s="33"/>
      <c r="L43" s="3"/>
      <c r="M43" s="3"/>
      <c r="N43" s="3"/>
      <c r="O43" s="3"/>
      <c r="P43" s="3"/>
      <c r="Q43" s="3"/>
      <c r="R43" s="3"/>
    </row>
    <row r="44" spans="1:18" ht="26.25" customHeight="1" x14ac:dyDescent="0.35">
      <c r="A44" s="26">
        <v>29</v>
      </c>
      <c r="B44" s="27"/>
      <c r="C44" s="28" t="s">
        <v>18</v>
      </c>
      <c r="D44" s="29" t="s">
        <v>74</v>
      </c>
      <c r="E44" s="37" t="s">
        <v>23</v>
      </c>
      <c r="F44" s="30">
        <v>24.8</v>
      </c>
      <c r="G44" s="66">
        <v>0</v>
      </c>
      <c r="H44" s="31">
        <f t="shared" si="8"/>
        <v>0</v>
      </c>
      <c r="I44" s="33"/>
      <c r="J44" s="33"/>
      <c r="K44" s="33"/>
      <c r="L44" s="3"/>
      <c r="M44" s="3"/>
      <c r="N44" s="3"/>
      <c r="O44" s="3"/>
      <c r="P44" s="3"/>
      <c r="Q44" s="3"/>
      <c r="R44" s="3"/>
    </row>
    <row r="45" spans="1:18" ht="26.25" customHeight="1" x14ac:dyDescent="0.35">
      <c r="A45" s="26">
        <v>30</v>
      </c>
      <c r="B45" s="27"/>
      <c r="C45" s="28" t="s">
        <v>19</v>
      </c>
      <c r="D45" s="29" t="s">
        <v>75</v>
      </c>
      <c r="E45" s="37" t="s">
        <v>23</v>
      </c>
      <c r="F45" s="30">
        <v>24.8</v>
      </c>
      <c r="G45" s="66">
        <v>0</v>
      </c>
      <c r="H45" s="31">
        <f t="shared" si="8"/>
        <v>0</v>
      </c>
      <c r="I45" s="33"/>
      <c r="J45" s="33"/>
      <c r="K45" s="33"/>
      <c r="L45" s="3"/>
      <c r="M45" s="3"/>
      <c r="N45" s="3"/>
      <c r="O45" s="3"/>
      <c r="P45" s="3"/>
      <c r="Q45" s="3"/>
      <c r="R45" s="3"/>
    </row>
    <row r="46" spans="1:18" ht="26.25" customHeight="1" x14ac:dyDescent="0.35">
      <c r="A46" s="26">
        <v>31</v>
      </c>
      <c r="B46" s="27"/>
      <c r="C46" s="28" t="s">
        <v>16</v>
      </c>
      <c r="D46" s="29" t="s">
        <v>76</v>
      </c>
      <c r="E46" s="27" t="s">
        <v>17</v>
      </c>
      <c r="F46" s="30">
        <v>26</v>
      </c>
      <c r="G46" s="66">
        <v>0</v>
      </c>
      <c r="H46" s="31">
        <f t="shared" ref="H46" si="9">G46*F46</f>
        <v>0</v>
      </c>
      <c r="I46" s="33"/>
      <c r="J46" s="33"/>
      <c r="K46" s="33"/>
      <c r="L46" s="3"/>
      <c r="M46" s="3"/>
      <c r="N46" s="3"/>
      <c r="O46" s="3"/>
      <c r="P46" s="3"/>
      <c r="Q46" s="3"/>
      <c r="R46" s="3"/>
    </row>
    <row r="47" spans="1:18" ht="26.25" customHeight="1" x14ac:dyDescent="0.35">
      <c r="A47" s="26">
        <v>32</v>
      </c>
      <c r="B47" s="27"/>
      <c r="C47" s="28" t="s">
        <v>18</v>
      </c>
      <c r="D47" s="38" t="s">
        <v>37</v>
      </c>
      <c r="E47" s="27" t="s">
        <v>17</v>
      </c>
      <c r="F47" s="30">
        <v>26</v>
      </c>
      <c r="G47" s="66">
        <v>0</v>
      </c>
      <c r="H47" s="31">
        <f t="shared" si="8"/>
        <v>0</v>
      </c>
      <c r="I47" s="33"/>
      <c r="J47" s="33"/>
      <c r="K47" s="33"/>
      <c r="L47" s="3"/>
      <c r="M47" s="3"/>
      <c r="N47" s="3"/>
      <c r="O47" s="3"/>
      <c r="P47" s="3"/>
      <c r="Q47" s="3"/>
      <c r="R47" s="3"/>
    </row>
    <row r="48" spans="1:18" ht="26.25" customHeight="1" x14ac:dyDescent="0.35">
      <c r="A48" s="26">
        <v>33</v>
      </c>
      <c r="B48" s="27"/>
      <c r="C48" s="28" t="s">
        <v>19</v>
      </c>
      <c r="D48" s="38" t="s">
        <v>38</v>
      </c>
      <c r="E48" s="27" t="s">
        <v>17</v>
      </c>
      <c r="F48" s="30">
        <f>F47</f>
        <v>26</v>
      </c>
      <c r="G48" s="66">
        <v>0</v>
      </c>
      <c r="H48" s="31">
        <f t="shared" si="8"/>
        <v>0</v>
      </c>
      <c r="I48" s="33"/>
      <c r="J48" s="33"/>
      <c r="K48" s="33"/>
      <c r="L48" s="3"/>
      <c r="M48" s="3"/>
      <c r="N48" s="3"/>
      <c r="O48" s="3"/>
      <c r="P48" s="3"/>
      <c r="Q48" s="3"/>
      <c r="R48" s="3"/>
    </row>
    <row r="49" spans="1:18" ht="26.25" customHeight="1" x14ac:dyDescent="0.35">
      <c r="A49" s="26">
        <v>34</v>
      </c>
      <c r="B49" s="27"/>
      <c r="C49" s="28" t="s">
        <v>16</v>
      </c>
      <c r="D49" s="38" t="s">
        <v>61</v>
      </c>
      <c r="E49" s="27" t="s">
        <v>17</v>
      </c>
      <c r="F49" s="30">
        <v>52</v>
      </c>
      <c r="G49" s="66">
        <v>0</v>
      </c>
      <c r="H49" s="31">
        <f t="shared" ref="H49" si="10">G49*F49</f>
        <v>0</v>
      </c>
      <c r="I49" s="33"/>
      <c r="J49" s="33"/>
      <c r="K49" s="33"/>
      <c r="L49" s="3"/>
      <c r="M49" s="3"/>
      <c r="N49" s="3"/>
      <c r="O49" s="3"/>
      <c r="P49" s="3"/>
      <c r="Q49" s="3"/>
      <c r="R49" s="3"/>
    </row>
    <row r="50" spans="1:18" ht="26.25" customHeight="1" x14ac:dyDescent="0.35">
      <c r="A50" s="26">
        <v>35</v>
      </c>
      <c r="B50" s="27"/>
      <c r="C50" s="28" t="s">
        <v>18</v>
      </c>
      <c r="D50" s="38" t="s">
        <v>30</v>
      </c>
      <c r="E50" s="27" t="s">
        <v>17</v>
      </c>
      <c r="F50" s="30">
        <f>F47*2</f>
        <v>52</v>
      </c>
      <c r="G50" s="66">
        <v>0</v>
      </c>
      <c r="H50" s="31">
        <f t="shared" si="8"/>
        <v>0</v>
      </c>
      <c r="I50" s="33"/>
      <c r="J50" s="33"/>
      <c r="K50" s="33"/>
      <c r="L50" s="3"/>
      <c r="M50" s="3"/>
      <c r="N50" s="3"/>
      <c r="O50" s="3"/>
      <c r="P50" s="3"/>
      <c r="Q50" s="3"/>
      <c r="R50" s="3"/>
    </row>
    <row r="51" spans="1:18" ht="26.25" customHeight="1" x14ac:dyDescent="0.35">
      <c r="A51" s="26">
        <v>36</v>
      </c>
      <c r="B51" s="27"/>
      <c r="C51" s="28" t="s">
        <v>19</v>
      </c>
      <c r="D51" s="29" t="s">
        <v>72</v>
      </c>
      <c r="E51" s="27" t="s">
        <v>17</v>
      </c>
      <c r="F51" s="30">
        <f>F50</f>
        <v>52</v>
      </c>
      <c r="G51" s="66">
        <v>0</v>
      </c>
      <c r="H51" s="31">
        <f t="shared" si="8"/>
        <v>0</v>
      </c>
      <c r="I51" s="33"/>
      <c r="J51" s="33"/>
      <c r="K51" s="33"/>
      <c r="L51" s="3"/>
      <c r="M51" s="3"/>
      <c r="N51" s="3"/>
      <c r="O51" s="3"/>
      <c r="P51" s="3"/>
      <c r="Q51" s="3"/>
      <c r="R51" s="3"/>
    </row>
    <row r="52" spans="1:18" ht="26.25" customHeight="1" x14ac:dyDescent="0.35">
      <c r="A52" s="26">
        <v>37</v>
      </c>
      <c r="B52" s="27"/>
      <c r="C52" s="28" t="s">
        <v>16</v>
      </c>
      <c r="D52" s="29" t="s">
        <v>71</v>
      </c>
      <c r="E52" s="27" t="s">
        <v>17</v>
      </c>
      <c r="F52" s="30">
        <v>8</v>
      </c>
      <c r="G52" s="66">
        <v>0</v>
      </c>
      <c r="H52" s="31">
        <f t="shared" si="8"/>
        <v>0</v>
      </c>
      <c r="I52" s="33"/>
      <c r="J52" s="33"/>
      <c r="K52" s="33"/>
      <c r="L52" s="3"/>
      <c r="M52" s="3"/>
      <c r="N52" s="3"/>
      <c r="O52" s="34"/>
      <c r="P52" s="3"/>
      <c r="Q52" s="3"/>
      <c r="R52" s="3"/>
    </row>
    <row r="53" spans="1:18" ht="26.25" customHeight="1" x14ac:dyDescent="0.35">
      <c r="A53" s="26">
        <v>38</v>
      </c>
      <c r="B53" s="27"/>
      <c r="C53" s="28" t="s">
        <v>18</v>
      </c>
      <c r="D53" s="29" t="s">
        <v>77</v>
      </c>
      <c r="E53" s="27" t="s">
        <v>17</v>
      </c>
      <c r="F53" s="30">
        <v>8</v>
      </c>
      <c r="G53" s="66">
        <v>0</v>
      </c>
      <c r="H53" s="31">
        <f t="shared" ref="H53" si="11">G53*F53</f>
        <v>0</v>
      </c>
      <c r="I53" s="33"/>
      <c r="J53" s="33"/>
      <c r="K53" s="33"/>
      <c r="L53" s="3"/>
      <c r="M53" s="3"/>
      <c r="N53" s="3"/>
      <c r="O53" s="3"/>
      <c r="P53" s="3"/>
      <c r="Q53" s="3"/>
      <c r="R53" s="3"/>
    </row>
    <row r="54" spans="1:18" ht="26.25" customHeight="1" x14ac:dyDescent="0.35">
      <c r="A54" s="26">
        <v>39</v>
      </c>
      <c r="B54" s="27"/>
      <c r="C54" s="28" t="s">
        <v>19</v>
      </c>
      <c r="D54" s="29" t="s">
        <v>78</v>
      </c>
      <c r="E54" s="27" t="s">
        <v>17</v>
      </c>
      <c r="F54" s="30">
        <f>F52</f>
        <v>8</v>
      </c>
      <c r="G54" s="66">
        <v>0</v>
      </c>
      <c r="H54" s="31">
        <f t="shared" si="8"/>
        <v>0</v>
      </c>
      <c r="I54" s="33"/>
      <c r="J54" s="33"/>
      <c r="K54" s="33"/>
      <c r="L54" s="3"/>
      <c r="M54" s="3"/>
      <c r="N54" s="3"/>
      <c r="O54" s="3"/>
      <c r="P54" s="3"/>
      <c r="Q54" s="3"/>
      <c r="R54" s="3"/>
    </row>
    <row r="55" spans="1:18" ht="26.25" customHeight="1" x14ac:dyDescent="0.35">
      <c r="A55" s="26">
        <v>40</v>
      </c>
      <c r="B55" s="27"/>
      <c r="C55" s="28" t="s">
        <v>39</v>
      </c>
      <c r="D55" s="29" t="s">
        <v>44</v>
      </c>
      <c r="E55" s="27" t="s">
        <v>11</v>
      </c>
      <c r="F55" s="30">
        <v>1</v>
      </c>
      <c r="G55" s="66">
        <v>0</v>
      </c>
      <c r="H55" s="31">
        <f t="shared" si="8"/>
        <v>0</v>
      </c>
      <c r="I55" s="33"/>
      <c r="J55" s="33"/>
      <c r="K55" s="33"/>
      <c r="L55" s="3"/>
      <c r="M55" s="3"/>
      <c r="N55" s="39"/>
      <c r="O55" s="3"/>
      <c r="P55" s="3"/>
      <c r="Q55" s="3"/>
      <c r="R55" s="3"/>
    </row>
    <row r="56" spans="1:18" ht="26.25" customHeight="1" x14ac:dyDescent="0.35">
      <c r="A56" s="26">
        <v>41</v>
      </c>
      <c r="B56" s="27"/>
      <c r="C56" s="28" t="s">
        <v>22</v>
      </c>
      <c r="D56" s="40" t="s">
        <v>59</v>
      </c>
      <c r="E56" s="27" t="s">
        <v>11</v>
      </c>
      <c r="F56" s="30">
        <v>1</v>
      </c>
      <c r="G56" s="66">
        <v>0</v>
      </c>
      <c r="H56" s="31">
        <f t="shared" si="8"/>
        <v>0</v>
      </c>
      <c r="I56" s="33"/>
      <c r="J56" s="33"/>
      <c r="K56" s="32"/>
      <c r="L56" s="3"/>
      <c r="M56" s="3"/>
      <c r="N56" s="39"/>
      <c r="O56" s="3"/>
      <c r="P56" s="3"/>
      <c r="Q56" s="3"/>
      <c r="R56" s="3"/>
    </row>
    <row r="57" spans="1:18" ht="18" customHeight="1" x14ac:dyDescent="0.35">
      <c r="A57" s="3"/>
      <c r="B57" s="3"/>
      <c r="C57" s="3"/>
      <c r="D57" s="19" t="str">
        <f>D42</f>
        <v>Čela</v>
      </c>
      <c r="E57" s="3"/>
      <c r="F57" s="3"/>
      <c r="G57" s="3"/>
      <c r="H57" s="35">
        <f>SUM(H43:H56)</f>
        <v>0</v>
      </c>
      <c r="I57" s="33"/>
      <c r="J57" s="33"/>
      <c r="K57" s="33"/>
      <c r="L57" s="3"/>
      <c r="M57" s="3"/>
      <c r="N57" s="3"/>
      <c r="O57" s="3"/>
      <c r="P57" s="3"/>
      <c r="Q57" s="3"/>
      <c r="R57" s="3"/>
    </row>
    <row r="58" spans="1:18" ht="18" customHeight="1" x14ac:dyDescent="0.35">
      <c r="A58" s="3"/>
      <c r="B58" s="3"/>
      <c r="C58" s="3"/>
      <c r="D58" s="19" t="s">
        <v>79</v>
      </c>
      <c r="E58" s="3"/>
      <c r="F58" s="3"/>
      <c r="G58" s="3"/>
      <c r="H58" s="35"/>
      <c r="I58" s="33"/>
      <c r="J58" s="33"/>
      <c r="K58" s="33"/>
      <c r="L58" s="3"/>
      <c r="M58" s="3"/>
      <c r="N58" s="3"/>
      <c r="O58" s="3"/>
      <c r="P58" s="3"/>
      <c r="Q58" s="3"/>
      <c r="R58" s="3"/>
    </row>
    <row r="59" spans="1:18" ht="26.25" customHeight="1" x14ac:dyDescent="0.35">
      <c r="A59" s="26">
        <v>42</v>
      </c>
      <c r="B59" s="27"/>
      <c r="C59" s="28" t="s">
        <v>16</v>
      </c>
      <c r="D59" s="29" t="s">
        <v>45</v>
      </c>
      <c r="E59" s="27" t="s">
        <v>20</v>
      </c>
      <c r="F59" s="30">
        <v>3</v>
      </c>
      <c r="G59" s="66">
        <v>0</v>
      </c>
      <c r="H59" s="31">
        <f t="shared" ref="H59:H64" si="12">G59*F59</f>
        <v>0</v>
      </c>
      <c r="I59" s="33"/>
      <c r="J59" s="33"/>
      <c r="K59" s="33"/>
      <c r="L59" s="3"/>
      <c r="M59" s="3"/>
      <c r="N59" s="3"/>
      <c r="O59" s="3"/>
      <c r="P59" s="3"/>
      <c r="Q59" s="3"/>
      <c r="R59" s="3"/>
    </row>
    <row r="60" spans="1:18" ht="26.25" customHeight="1" x14ac:dyDescent="0.35">
      <c r="A60" s="26">
        <v>43</v>
      </c>
      <c r="B60" s="27"/>
      <c r="C60" s="28" t="s">
        <v>18</v>
      </c>
      <c r="D60" s="29" t="s">
        <v>46</v>
      </c>
      <c r="E60" s="27" t="s">
        <v>20</v>
      </c>
      <c r="F60" s="30">
        <v>3</v>
      </c>
      <c r="G60" s="66">
        <v>0</v>
      </c>
      <c r="H60" s="31">
        <f t="shared" si="12"/>
        <v>0</v>
      </c>
      <c r="I60" s="33"/>
      <c r="J60" s="33"/>
      <c r="K60" s="33"/>
      <c r="L60" s="3"/>
      <c r="M60" s="3"/>
      <c r="N60" s="3"/>
      <c r="O60" s="3"/>
      <c r="P60" s="3"/>
      <c r="Q60" s="3"/>
      <c r="R60" s="3"/>
    </row>
    <row r="61" spans="1:18" ht="26.25" customHeight="1" x14ac:dyDescent="0.35">
      <c r="A61" s="26">
        <v>44</v>
      </c>
      <c r="B61" s="27"/>
      <c r="C61" s="28" t="s">
        <v>19</v>
      </c>
      <c r="D61" s="29" t="s">
        <v>50</v>
      </c>
      <c r="E61" s="27" t="s">
        <v>20</v>
      </c>
      <c r="F61" s="30">
        <v>3</v>
      </c>
      <c r="G61" s="66">
        <v>0</v>
      </c>
      <c r="H61" s="31">
        <f t="shared" si="12"/>
        <v>0</v>
      </c>
      <c r="I61" s="33"/>
      <c r="J61" s="33"/>
      <c r="K61" s="33"/>
      <c r="L61" s="3"/>
      <c r="M61" s="3"/>
      <c r="N61" s="3"/>
      <c r="O61" s="3"/>
      <c r="P61" s="3"/>
      <c r="Q61" s="3"/>
      <c r="R61" s="3"/>
    </row>
    <row r="62" spans="1:18" ht="26.25" customHeight="1" x14ac:dyDescent="0.35">
      <c r="A62" s="26">
        <v>45</v>
      </c>
      <c r="B62" s="27"/>
      <c r="C62" s="28" t="s">
        <v>16</v>
      </c>
      <c r="D62" s="29" t="s">
        <v>80</v>
      </c>
      <c r="E62" s="27" t="s">
        <v>20</v>
      </c>
      <c r="F62" s="30">
        <v>3</v>
      </c>
      <c r="G62" s="66">
        <v>0</v>
      </c>
      <c r="H62" s="31">
        <f t="shared" ref="H62" si="13">G62*F62</f>
        <v>0</v>
      </c>
      <c r="I62" s="33"/>
      <c r="J62" s="33"/>
      <c r="K62" s="33"/>
      <c r="L62" s="3"/>
      <c r="M62" s="3"/>
      <c r="N62" s="3"/>
      <c r="O62" s="3"/>
      <c r="P62" s="3"/>
      <c r="Q62" s="3"/>
      <c r="R62" s="3"/>
    </row>
    <row r="63" spans="1:18" ht="26.25" customHeight="1" x14ac:dyDescent="0.35">
      <c r="A63" s="26">
        <v>46</v>
      </c>
      <c r="B63" s="27"/>
      <c r="C63" s="28" t="s">
        <v>18</v>
      </c>
      <c r="D63" s="29" t="s">
        <v>47</v>
      </c>
      <c r="E63" s="27" t="s">
        <v>20</v>
      </c>
      <c r="F63" s="30">
        <v>3</v>
      </c>
      <c r="G63" s="66">
        <v>0</v>
      </c>
      <c r="H63" s="31">
        <f t="shared" si="12"/>
        <v>0</v>
      </c>
      <c r="I63" s="33"/>
      <c r="J63" s="33"/>
      <c r="K63" s="33"/>
      <c r="L63" s="3"/>
      <c r="M63" s="3"/>
      <c r="N63" s="3"/>
      <c r="O63" s="3"/>
      <c r="P63" s="3"/>
      <c r="Q63" s="3"/>
      <c r="R63" s="3"/>
    </row>
    <row r="64" spans="1:18" ht="26.25" customHeight="1" x14ac:dyDescent="0.35">
      <c r="A64" s="26">
        <v>47</v>
      </c>
      <c r="B64" s="27"/>
      <c r="C64" s="28" t="s">
        <v>22</v>
      </c>
      <c r="D64" s="29" t="s">
        <v>48</v>
      </c>
      <c r="E64" s="27" t="s">
        <v>11</v>
      </c>
      <c r="F64" s="30">
        <v>1</v>
      </c>
      <c r="G64" s="66">
        <v>0</v>
      </c>
      <c r="H64" s="31">
        <f t="shared" si="12"/>
        <v>0</v>
      </c>
      <c r="I64" s="33"/>
      <c r="J64" s="33"/>
      <c r="K64" s="33"/>
      <c r="L64" s="3"/>
      <c r="M64" s="3"/>
      <c r="N64" s="3"/>
      <c r="O64" s="3"/>
      <c r="P64" s="3"/>
      <c r="Q64" s="3"/>
      <c r="R64" s="3"/>
    </row>
    <row r="65" spans="1:18" ht="18" customHeight="1" x14ac:dyDescent="0.35">
      <c r="A65" s="3"/>
      <c r="B65" s="3"/>
      <c r="C65" s="3"/>
      <c r="D65" s="19" t="str">
        <f>D58</f>
        <v>Bodové světlíky  2,9x2,13</v>
      </c>
      <c r="E65" s="3"/>
      <c r="F65" s="3"/>
      <c r="G65" s="3"/>
      <c r="H65" s="35">
        <f>SUM(H59:H64)</f>
        <v>0</v>
      </c>
      <c r="I65" s="33"/>
      <c r="J65" s="33"/>
      <c r="K65" s="33"/>
      <c r="L65" s="3"/>
      <c r="M65" s="3"/>
      <c r="N65" s="3"/>
      <c r="O65" s="3"/>
      <c r="P65" s="3"/>
      <c r="Q65" s="3"/>
      <c r="R65" s="3"/>
    </row>
    <row r="66" spans="1:18" ht="23.25" customHeight="1" x14ac:dyDescent="0.35">
      <c r="A66" s="16"/>
      <c r="B66" s="17"/>
      <c r="C66" s="18"/>
      <c r="D66" s="19" t="s">
        <v>81</v>
      </c>
      <c r="E66" s="20"/>
      <c r="F66" s="21"/>
      <c r="G66" s="22"/>
      <c r="H66" s="23"/>
      <c r="I66" s="33"/>
      <c r="J66" s="33"/>
      <c r="K66" s="33"/>
      <c r="L66" s="3"/>
      <c r="M66" s="3"/>
      <c r="N66" s="3"/>
      <c r="O66" s="3"/>
      <c r="P66" s="3"/>
      <c r="Q66" s="3"/>
      <c r="R66" s="3"/>
    </row>
    <row r="67" spans="1:18" ht="24.65" customHeight="1" x14ac:dyDescent="0.35">
      <c r="A67" s="26">
        <v>48</v>
      </c>
      <c r="B67" s="27" t="s">
        <v>10</v>
      </c>
      <c r="C67" s="28" t="s">
        <v>16</v>
      </c>
      <c r="D67" s="29" t="s">
        <v>24</v>
      </c>
      <c r="E67" s="27" t="s">
        <v>11</v>
      </c>
      <c r="F67" s="30">
        <v>1</v>
      </c>
      <c r="G67" s="66">
        <v>0</v>
      </c>
      <c r="H67" s="31">
        <f t="shared" ref="H67:H69" si="14">G67*F67</f>
        <v>0</v>
      </c>
      <c r="I67" s="33"/>
      <c r="J67" s="33"/>
      <c r="K67" s="33"/>
      <c r="L67" s="3"/>
      <c r="M67" s="3"/>
      <c r="N67" s="3"/>
      <c r="O67" s="3"/>
      <c r="P67" s="3"/>
      <c r="Q67" s="3"/>
      <c r="R67" s="3"/>
    </row>
    <row r="68" spans="1:18" ht="26.25" customHeight="1" x14ac:dyDescent="0.35">
      <c r="A68" s="26">
        <v>49</v>
      </c>
      <c r="B68" s="27" t="s">
        <v>10</v>
      </c>
      <c r="C68" s="28" t="s">
        <v>18</v>
      </c>
      <c r="D68" s="29" t="s">
        <v>82</v>
      </c>
      <c r="E68" s="27" t="s">
        <v>11</v>
      </c>
      <c r="F68" s="30">
        <f>F67</f>
        <v>1</v>
      </c>
      <c r="G68" s="66">
        <v>0</v>
      </c>
      <c r="H68" s="31">
        <f t="shared" si="14"/>
        <v>0</v>
      </c>
      <c r="I68" s="33"/>
      <c r="J68" s="33"/>
      <c r="K68" s="33"/>
      <c r="L68" s="3"/>
      <c r="M68" s="3"/>
      <c r="N68" s="3"/>
      <c r="O68" s="3"/>
      <c r="P68" s="3"/>
      <c r="Q68" s="3"/>
      <c r="R68" s="3"/>
    </row>
    <row r="69" spans="1:18" ht="26.25" customHeight="1" x14ac:dyDescent="0.35">
      <c r="A69" s="26">
        <v>50</v>
      </c>
      <c r="B69" s="27"/>
      <c r="C69" s="28" t="s">
        <v>49</v>
      </c>
      <c r="D69" s="29" t="s">
        <v>83</v>
      </c>
      <c r="E69" s="27" t="s">
        <v>11</v>
      </c>
      <c r="F69" s="30">
        <v>1</v>
      </c>
      <c r="G69" s="66">
        <v>0</v>
      </c>
      <c r="H69" s="31">
        <f t="shared" si="14"/>
        <v>0</v>
      </c>
      <c r="I69" s="33"/>
      <c r="J69" s="33"/>
      <c r="K69" s="33"/>
      <c r="L69" s="3"/>
      <c r="M69" s="3"/>
      <c r="N69" s="3"/>
      <c r="O69" s="3"/>
      <c r="P69" s="3"/>
      <c r="Q69" s="3"/>
      <c r="R69" s="3"/>
    </row>
    <row r="70" spans="1:18" ht="18" customHeight="1" x14ac:dyDescent="0.35">
      <c r="A70" s="3"/>
      <c r="B70" s="3"/>
      <c r="C70" s="3"/>
      <c r="D70" s="19" t="str">
        <f>D66</f>
        <v>Hromosvod</v>
      </c>
      <c r="E70" s="3"/>
      <c r="F70" s="3"/>
      <c r="G70" s="3"/>
      <c r="H70" s="35">
        <f>SUM(H67:H69)</f>
        <v>0</v>
      </c>
      <c r="I70" s="33"/>
      <c r="J70" s="33"/>
      <c r="K70" s="33"/>
      <c r="L70" s="3"/>
      <c r="M70" s="3"/>
      <c r="N70" s="3"/>
      <c r="O70" s="3"/>
      <c r="P70" s="3"/>
      <c r="Q70" s="3"/>
      <c r="R70" s="3"/>
    </row>
    <row r="71" spans="1:18" ht="18" customHeight="1" x14ac:dyDescent="0.35">
      <c r="A71" s="3"/>
      <c r="B71" s="3"/>
      <c r="C71" s="3"/>
      <c r="D71" s="19"/>
      <c r="E71" s="3"/>
      <c r="F71" s="3"/>
      <c r="G71" s="3"/>
      <c r="H71" s="35"/>
      <c r="I71" s="33"/>
      <c r="J71" s="33"/>
      <c r="K71" s="33"/>
      <c r="L71" s="3"/>
      <c r="M71" s="3"/>
      <c r="N71" s="3"/>
      <c r="O71" s="3"/>
      <c r="P71" s="3"/>
      <c r="Q71" s="3"/>
      <c r="R71" s="3"/>
    </row>
    <row r="72" spans="1:18" ht="23.25" customHeight="1" x14ac:dyDescent="0.35">
      <c r="A72" s="16"/>
      <c r="B72" s="17"/>
      <c r="C72" s="18"/>
      <c r="D72" s="19" t="s">
        <v>84</v>
      </c>
      <c r="E72" s="20"/>
      <c r="F72" s="21"/>
      <c r="G72" s="22"/>
      <c r="H72" s="23"/>
      <c r="I72" s="33"/>
      <c r="J72" s="33"/>
      <c r="K72" s="33"/>
      <c r="L72" s="3"/>
      <c r="M72" s="3"/>
      <c r="N72" s="3"/>
      <c r="O72" s="3"/>
      <c r="P72" s="3"/>
      <c r="Q72" s="3"/>
      <c r="R72" s="3"/>
    </row>
    <row r="73" spans="1:18" ht="24.65" customHeight="1" x14ac:dyDescent="0.35">
      <c r="A73" s="26">
        <v>51</v>
      </c>
      <c r="B73" s="27" t="s">
        <v>10</v>
      </c>
      <c r="C73" s="28" t="s">
        <v>21</v>
      </c>
      <c r="D73" s="29" t="s">
        <v>85</v>
      </c>
      <c r="E73" s="27" t="s">
        <v>11</v>
      </c>
      <c r="F73" s="30">
        <v>1</v>
      </c>
      <c r="G73" s="66">
        <v>0</v>
      </c>
      <c r="H73" s="31">
        <f t="shared" ref="H73:H80" si="15">G73*F73</f>
        <v>0</v>
      </c>
      <c r="I73" s="33"/>
      <c r="J73" s="33"/>
      <c r="K73" s="33"/>
      <c r="L73" s="3"/>
      <c r="M73" s="3"/>
      <c r="N73" s="3"/>
      <c r="O73" s="3"/>
      <c r="P73" s="3"/>
      <c r="Q73" s="3"/>
      <c r="R73" s="3"/>
    </row>
    <row r="74" spans="1:18" ht="24.65" customHeight="1" x14ac:dyDescent="0.35">
      <c r="A74" s="26">
        <v>52</v>
      </c>
      <c r="B74" s="27"/>
      <c r="C74" s="28" t="s">
        <v>21</v>
      </c>
      <c r="D74" s="29" t="s">
        <v>86</v>
      </c>
      <c r="E74" s="27" t="s">
        <v>11</v>
      </c>
      <c r="F74" s="30">
        <v>1</v>
      </c>
      <c r="G74" s="66">
        <v>0</v>
      </c>
      <c r="H74" s="31">
        <f t="shared" ref="H74:H75" si="16">G74*F74</f>
        <v>0</v>
      </c>
      <c r="I74" s="33"/>
      <c r="J74" s="33"/>
      <c r="K74" s="33"/>
      <c r="L74" s="3"/>
      <c r="M74" s="3"/>
      <c r="N74" s="3"/>
      <c r="O74" s="3"/>
      <c r="P74" s="3"/>
      <c r="Q74" s="3"/>
      <c r="R74" s="3"/>
    </row>
    <row r="75" spans="1:18" ht="24.65" customHeight="1" x14ac:dyDescent="0.35">
      <c r="A75" s="26">
        <v>53</v>
      </c>
      <c r="B75" s="27"/>
      <c r="C75" s="28" t="s">
        <v>21</v>
      </c>
      <c r="D75" s="29" t="s">
        <v>87</v>
      </c>
      <c r="E75" s="27" t="s">
        <v>11</v>
      </c>
      <c r="F75" s="30">
        <v>1</v>
      </c>
      <c r="G75" s="66">
        <v>0</v>
      </c>
      <c r="H75" s="31">
        <f t="shared" si="16"/>
        <v>0</v>
      </c>
      <c r="I75" s="33"/>
      <c r="J75" s="33"/>
      <c r="K75" s="33"/>
      <c r="L75" s="3"/>
      <c r="M75" s="3"/>
      <c r="N75" s="3"/>
      <c r="O75" s="3"/>
      <c r="P75" s="3"/>
      <c r="Q75" s="3"/>
      <c r="R75" s="3"/>
    </row>
    <row r="76" spans="1:18" ht="26.25" customHeight="1" x14ac:dyDescent="0.35">
      <c r="A76" s="26">
        <v>54</v>
      </c>
      <c r="B76" s="27" t="s">
        <v>10</v>
      </c>
      <c r="C76" s="28" t="s">
        <v>21</v>
      </c>
      <c r="D76" s="29" t="s">
        <v>25</v>
      </c>
      <c r="E76" s="27" t="s">
        <v>11</v>
      </c>
      <c r="F76" s="30">
        <f>F73</f>
        <v>1</v>
      </c>
      <c r="G76" s="66">
        <v>0</v>
      </c>
      <c r="H76" s="31">
        <f t="shared" si="15"/>
        <v>0</v>
      </c>
      <c r="I76" s="33"/>
      <c r="J76" s="33"/>
      <c r="K76" s="33"/>
      <c r="L76" s="3"/>
      <c r="M76" s="3"/>
      <c r="N76" s="3"/>
      <c r="O76" s="3"/>
      <c r="P76" s="3"/>
      <c r="Q76" s="3"/>
      <c r="R76" s="3"/>
    </row>
    <row r="77" spans="1:18" ht="26.25" customHeight="1" x14ac:dyDescent="0.35">
      <c r="A77" s="26">
        <v>55</v>
      </c>
      <c r="B77" s="27"/>
      <c r="C77" s="28" t="s">
        <v>21</v>
      </c>
      <c r="D77" s="29" t="s">
        <v>52</v>
      </c>
      <c r="E77" s="27" t="s">
        <v>11</v>
      </c>
      <c r="F77" s="30">
        <f>F76</f>
        <v>1</v>
      </c>
      <c r="G77" s="66">
        <v>0</v>
      </c>
      <c r="H77" s="31">
        <f t="shared" ref="H77:H79" si="17">G77*F77</f>
        <v>0</v>
      </c>
      <c r="I77" s="33"/>
      <c r="J77" s="41"/>
      <c r="K77" s="41"/>
      <c r="L77" s="41"/>
      <c r="M77" s="41"/>
      <c r="N77" s="41"/>
      <c r="O77" s="41"/>
      <c r="P77" s="41"/>
      <c r="Q77" s="3"/>
      <c r="R77" s="3"/>
    </row>
    <row r="78" spans="1:18" ht="26.25" customHeight="1" x14ac:dyDescent="0.35">
      <c r="A78" s="26">
        <v>56</v>
      </c>
      <c r="B78" s="27"/>
      <c r="C78" s="28" t="s">
        <v>21</v>
      </c>
      <c r="D78" s="29" t="s">
        <v>41</v>
      </c>
      <c r="E78" s="27" t="s">
        <v>11</v>
      </c>
      <c r="F78" s="30">
        <v>1</v>
      </c>
      <c r="G78" s="66">
        <v>0</v>
      </c>
      <c r="H78" s="31">
        <f t="shared" si="17"/>
        <v>0</v>
      </c>
      <c r="I78" s="33"/>
      <c r="J78" s="33"/>
      <c r="K78" s="33"/>
      <c r="L78" s="3"/>
      <c r="M78" s="3"/>
      <c r="N78" s="3"/>
      <c r="O78" s="3"/>
      <c r="P78" s="3"/>
      <c r="Q78" s="3"/>
      <c r="R78" s="3"/>
    </row>
    <row r="79" spans="1:18" ht="26.25" customHeight="1" x14ac:dyDescent="0.35">
      <c r="A79" s="26">
        <v>57</v>
      </c>
      <c r="B79" s="27"/>
      <c r="C79" s="28" t="s">
        <v>21</v>
      </c>
      <c r="D79" s="29" t="s">
        <v>51</v>
      </c>
      <c r="E79" s="27" t="s">
        <v>11</v>
      </c>
      <c r="F79" s="30">
        <v>1</v>
      </c>
      <c r="G79" s="66">
        <v>0</v>
      </c>
      <c r="H79" s="31">
        <f t="shared" si="17"/>
        <v>0</v>
      </c>
      <c r="I79" s="33"/>
      <c r="J79" s="33"/>
      <c r="K79" s="33"/>
      <c r="L79" s="3"/>
      <c r="M79" s="3"/>
      <c r="N79" s="3"/>
      <c r="O79" s="3"/>
      <c r="P79" s="3"/>
      <c r="Q79" s="3"/>
      <c r="R79" s="3"/>
    </row>
    <row r="80" spans="1:18" ht="26.25" customHeight="1" x14ac:dyDescent="0.35">
      <c r="A80" s="26">
        <v>58</v>
      </c>
      <c r="B80" s="27"/>
      <c r="C80" s="28" t="s">
        <v>21</v>
      </c>
      <c r="D80" s="29" t="s">
        <v>88</v>
      </c>
      <c r="E80" s="27" t="s">
        <v>11</v>
      </c>
      <c r="F80" s="30">
        <v>1</v>
      </c>
      <c r="G80" s="66">
        <v>0</v>
      </c>
      <c r="H80" s="31">
        <f t="shared" si="15"/>
        <v>0</v>
      </c>
      <c r="I80" s="33"/>
      <c r="J80" s="33"/>
      <c r="K80" s="33"/>
      <c r="L80" s="3"/>
      <c r="M80" s="3"/>
      <c r="N80" s="3"/>
      <c r="O80" s="3"/>
      <c r="P80" s="3"/>
      <c r="Q80" s="3"/>
      <c r="R80" s="3"/>
    </row>
    <row r="81" spans="1:18" ht="18" customHeight="1" x14ac:dyDescent="0.35">
      <c r="A81" s="3"/>
      <c r="B81" s="3"/>
      <c r="C81" s="3"/>
      <c r="D81" s="19" t="str">
        <f>D72</f>
        <v>Ostatní</v>
      </c>
      <c r="E81" s="3"/>
      <c r="F81" s="3"/>
      <c r="G81" s="3"/>
      <c r="H81" s="35">
        <f>SUM(H73:H80)</f>
        <v>0</v>
      </c>
      <c r="I81" s="33"/>
      <c r="J81" s="33"/>
      <c r="K81" s="33"/>
      <c r="L81" s="3"/>
      <c r="M81" s="3"/>
      <c r="N81" s="3"/>
      <c r="O81" s="3"/>
      <c r="P81" s="3"/>
      <c r="Q81" s="3"/>
      <c r="R81" s="3"/>
    </row>
    <row r="82" spans="1:18" ht="9" customHeight="1" x14ac:dyDescent="0.35">
      <c r="A82" s="42"/>
      <c r="B82" s="43"/>
      <c r="C82" s="44"/>
      <c r="D82" s="45"/>
      <c r="E82" s="46"/>
      <c r="F82" s="47"/>
      <c r="G82" s="48"/>
      <c r="H82" s="49"/>
      <c r="I82" s="33"/>
      <c r="J82" s="33"/>
      <c r="K82" s="33"/>
      <c r="L82" s="3"/>
      <c r="M82" s="3"/>
      <c r="N82" s="3"/>
      <c r="O82" s="3"/>
      <c r="P82" s="3"/>
      <c r="Q82" s="3"/>
      <c r="R82" s="3"/>
    </row>
    <row r="83" spans="1:18" ht="17.5" customHeight="1" x14ac:dyDescent="0.35">
      <c r="A83" s="50"/>
      <c r="B83" s="51"/>
      <c r="C83" s="52"/>
      <c r="D83" s="53" t="s">
        <v>12</v>
      </c>
      <c r="E83" s="54"/>
      <c r="F83" s="55"/>
      <c r="G83" s="48"/>
      <c r="H83" s="56">
        <f>H81+H70+H65+H57+H40+H29+H19</f>
        <v>0</v>
      </c>
      <c r="I83" s="33"/>
      <c r="J83" s="33"/>
      <c r="K83" s="33"/>
      <c r="L83" s="3"/>
      <c r="M83" s="3"/>
      <c r="N83" s="3"/>
      <c r="O83" s="3"/>
      <c r="P83" s="3"/>
      <c r="Q83" s="3"/>
      <c r="R83" s="3"/>
    </row>
    <row r="84" spans="1:18" x14ac:dyDescent="0.35">
      <c r="A84" s="57"/>
      <c r="B84" s="58"/>
      <c r="C84" s="59"/>
      <c r="D84" s="60"/>
      <c r="E84" s="58"/>
      <c r="F84" s="61"/>
      <c r="G84" s="61"/>
      <c r="H84" s="61"/>
      <c r="I84" s="33"/>
      <c r="J84" s="33"/>
      <c r="K84" s="33"/>
      <c r="L84" s="3"/>
      <c r="M84" s="3"/>
      <c r="N84" s="3"/>
      <c r="O84" s="3"/>
      <c r="P84" s="3"/>
      <c r="Q84" s="3"/>
      <c r="R84" s="3"/>
    </row>
    <row r="85" spans="1:18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</sheetData>
  <sheetProtection password="D62F" sheet="1" objects="1" scenarios="1"/>
  <mergeCells count="1">
    <mergeCell ref="J77:P77"/>
  </mergeCells>
  <pageMargins left="0.70866141732283472" right="0.70866141732283472" top="0.78740157480314965" bottom="0.78740157480314965" header="0.31496062992125984" footer="0.31496062992125984"/>
  <pageSetup paperSize="9" scale="80" fitToHeight="2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Tropické bažiny</vt:lpstr>
      <vt:lpstr>'Tropické bažiny'!Oblast_tisku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2025-06-10T05:36:09Z</cp:lastPrinted>
  <dcterms:created xsi:type="dcterms:W3CDTF">2025-04-10T08:33:33Z</dcterms:created>
  <dcterms:modified xsi:type="dcterms:W3CDTF">2025-07-03T05:42:08Z</dcterms:modified>
</cp:coreProperties>
</file>