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PTK_Zdravotnické prádlo\ONN podklady\"/>
    </mc:Choice>
  </mc:AlternateContent>
  <xr:revisionPtr revIDLastSave="0" documentId="13_ncr:1_{D1557716-D748-4897-BC52-CD98C6883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chod" sheetId="14" r:id="rId1"/>
  </sheets>
  <definedNames>
    <definedName name="_xlnm._FilterDatabase" localSheetId="0" hidden="1">Náchod!$A$5:$M$5</definedName>
  </definedNames>
  <calcPr calcId="191029"/>
  <fileRecoveryPr autoRecover="0"/>
</workbook>
</file>

<file path=xl/calcChain.xml><?xml version="1.0" encoding="utf-8"?>
<calcChain xmlns="http://schemas.openxmlformats.org/spreadsheetml/2006/main">
  <c r="F45" i="14" l="1"/>
  <c r="H45" i="14" s="1"/>
  <c r="F44" i="14"/>
  <c r="H44" i="14" s="1"/>
  <c r="F39" i="14"/>
  <c r="H39" i="14" s="1"/>
  <c r="F57" i="14"/>
  <c r="H57" i="14" s="1"/>
  <c r="F58" i="14"/>
  <c r="H58" i="14" s="1"/>
  <c r="F59" i="14"/>
  <c r="H59" i="14" s="1"/>
  <c r="F60" i="14"/>
  <c r="H60" i="14" s="1"/>
  <c r="F61" i="14"/>
  <c r="H61" i="14" s="1"/>
  <c r="F62" i="14"/>
  <c r="H62" i="14" s="1"/>
  <c r="F63" i="14"/>
  <c r="H63" i="14" s="1"/>
  <c r="F64" i="14"/>
  <c r="H64" i="14" s="1"/>
  <c r="F65" i="14"/>
  <c r="H65" i="14" s="1"/>
  <c r="F66" i="14"/>
  <c r="H66" i="14" s="1"/>
  <c r="F67" i="14"/>
  <c r="H67" i="14" s="1"/>
  <c r="F68" i="14"/>
  <c r="H68" i="14" s="1"/>
  <c r="F69" i="14"/>
  <c r="H69" i="14" s="1"/>
  <c r="F70" i="14"/>
  <c r="H70" i="14" s="1"/>
  <c r="F71" i="14"/>
  <c r="H71" i="14" s="1"/>
  <c r="F72" i="14"/>
  <c r="H72" i="14" s="1"/>
  <c r="F73" i="14"/>
  <c r="H73" i="14" s="1"/>
  <c r="F74" i="14"/>
  <c r="H74" i="14" s="1"/>
  <c r="F75" i="14"/>
  <c r="H75" i="14" s="1"/>
  <c r="F76" i="14"/>
  <c r="H76" i="14" s="1"/>
  <c r="F77" i="14"/>
  <c r="H77" i="14" s="1"/>
  <c r="F78" i="14"/>
  <c r="H78" i="14" s="1"/>
  <c r="F79" i="14"/>
  <c r="H79" i="14" s="1"/>
  <c r="F80" i="14"/>
  <c r="H80" i="14" s="1"/>
  <c r="F81" i="14"/>
  <c r="H81" i="14" s="1"/>
  <c r="F82" i="14"/>
  <c r="H82" i="14" s="1"/>
  <c r="F83" i="14"/>
  <c r="H83" i="14" s="1"/>
  <c r="F84" i="14"/>
  <c r="H84" i="14" s="1"/>
  <c r="F85" i="14"/>
  <c r="H85" i="14" s="1"/>
  <c r="F86" i="14"/>
  <c r="H86" i="14" s="1"/>
  <c r="F87" i="14"/>
  <c r="H87" i="14" s="1"/>
  <c r="F88" i="14"/>
  <c r="H88" i="14" s="1"/>
  <c r="F89" i="14"/>
  <c r="H89" i="14" s="1"/>
  <c r="F90" i="14"/>
  <c r="H90" i="14" s="1"/>
  <c r="F91" i="14"/>
  <c r="H91" i="14" s="1"/>
  <c r="F92" i="14"/>
  <c r="H92" i="14" s="1"/>
  <c r="F93" i="14"/>
  <c r="H93" i="14" s="1"/>
  <c r="F94" i="14"/>
  <c r="H94" i="14" s="1"/>
  <c r="F95" i="14"/>
  <c r="H95" i="14" s="1"/>
  <c r="F96" i="14"/>
  <c r="H96" i="14" s="1"/>
  <c r="F97" i="14"/>
  <c r="H97" i="14" s="1"/>
  <c r="F98" i="14"/>
  <c r="H98" i="14" s="1"/>
  <c r="F99" i="14"/>
  <c r="H99" i="14" s="1"/>
  <c r="F100" i="14"/>
  <c r="H100" i="14" s="1"/>
  <c r="F101" i="14"/>
  <c r="H101" i="14" s="1"/>
  <c r="F102" i="14"/>
  <c r="H102" i="14" s="1"/>
  <c r="F103" i="14"/>
  <c r="H103" i="14" s="1"/>
  <c r="D31" i="14" l="1"/>
  <c r="D30" i="14"/>
  <c r="F12" i="14"/>
  <c r="H12" i="14" s="1"/>
  <c r="F56" i="14"/>
  <c r="H56" i="14" s="1"/>
  <c r="H104" i="14" s="1"/>
  <c r="F19" i="14"/>
  <c r="H19" i="14" s="1"/>
  <c r="F22" i="14" l="1"/>
  <c r="H22" i="14" s="1"/>
  <c r="F23" i="14"/>
  <c r="H23" i="14" s="1"/>
  <c r="F24" i="14"/>
  <c r="H24" i="14" s="1"/>
  <c r="F25" i="14"/>
  <c r="H25" i="14" s="1"/>
  <c r="F26" i="14"/>
  <c r="H26" i="14" s="1"/>
  <c r="F52" i="14"/>
  <c r="H52" i="14" s="1"/>
  <c r="F40" i="14"/>
  <c r="H40" i="14" s="1"/>
  <c r="F41" i="14"/>
  <c r="H41" i="14" s="1"/>
  <c r="F54" i="14"/>
  <c r="H54" i="14" s="1"/>
  <c r="F50" i="14"/>
  <c r="H50" i="14" s="1"/>
  <c r="F51" i="14"/>
  <c r="H51" i="14" s="1"/>
  <c r="F49" i="14"/>
  <c r="H49" i="14" s="1"/>
  <c r="H53" i="14" s="1"/>
  <c r="F36" i="14"/>
  <c r="H36" i="14" s="1"/>
  <c r="F37" i="14"/>
  <c r="H37" i="14" s="1"/>
  <c r="F38" i="14"/>
  <c r="H38" i="14" s="1"/>
  <c r="F42" i="14"/>
  <c r="H42" i="14" s="1"/>
  <c r="F43" i="14"/>
  <c r="H43" i="14" s="1"/>
  <c r="F46" i="14"/>
  <c r="H46" i="14" s="1"/>
  <c r="F47" i="14"/>
  <c r="H47" i="14" s="1"/>
  <c r="F35" i="14"/>
  <c r="H35" i="14" s="1"/>
  <c r="F29" i="14"/>
  <c r="H29" i="14" s="1"/>
  <c r="F30" i="14"/>
  <c r="H30" i="14" s="1"/>
  <c r="F31" i="14"/>
  <c r="H31" i="14" s="1"/>
  <c r="F32" i="14"/>
  <c r="H32" i="14" s="1"/>
  <c r="F33" i="14"/>
  <c r="H33" i="14" s="1"/>
  <c r="F28" i="14"/>
  <c r="H28" i="14" s="1"/>
  <c r="F8" i="14"/>
  <c r="H8" i="14" s="1"/>
  <c r="F9" i="14"/>
  <c r="H9" i="14" s="1"/>
  <c r="F10" i="14"/>
  <c r="H10" i="14" s="1"/>
  <c r="F11" i="14"/>
  <c r="H11" i="14" s="1"/>
  <c r="F13" i="14"/>
  <c r="H13" i="14" s="1"/>
  <c r="F14" i="14"/>
  <c r="H14" i="14" s="1"/>
  <c r="F15" i="14"/>
  <c r="H15" i="14" s="1"/>
  <c r="F16" i="14"/>
  <c r="H16" i="14" s="1"/>
  <c r="F17" i="14"/>
  <c r="H17" i="14" s="1"/>
  <c r="F18" i="14"/>
  <c r="H18" i="14" s="1"/>
  <c r="F20" i="14"/>
  <c r="H20" i="14" s="1"/>
  <c r="F7" i="14"/>
  <c r="H7" i="14" s="1"/>
  <c r="H34" i="14" l="1"/>
  <c r="H48" i="14"/>
  <c r="H21" i="14"/>
  <c r="H27" i="14"/>
</calcChain>
</file>

<file path=xl/sharedStrings.xml><?xml version="1.0" encoding="utf-8"?>
<sst xmlns="http://schemas.openxmlformats.org/spreadsheetml/2006/main" count="205" uniqueCount="113">
  <si>
    <t>prostěradlo</t>
  </si>
  <si>
    <t>podložka</t>
  </si>
  <si>
    <t>ručník</t>
  </si>
  <si>
    <t>utěrka</t>
  </si>
  <si>
    <t>plena</t>
  </si>
  <si>
    <t>zavinovačka</t>
  </si>
  <si>
    <t>vložka do zavinovačky</t>
  </si>
  <si>
    <t>ručník froté</t>
  </si>
  <si>
    <t>župan</t>
  </si>
  <si>
    <t>pyžamový kabátek dětský</t>
  </si>
  <si>
    <t>pyžamové kalhoty dětské</t>
  </si>
  <si>
    <t>kalhoty operační modré</t>
  </si>
  <si>
    <t xml:space="preserve">košile noční  </t>
  </si>
  <si>
    <t>košile noční anděl</t>
  </si>
  <si>
    <t>halena operační modrá</t>
  </si>
  <si>
    <t>povlak polštáře</t>
  </si>
  <si>
    <t>povlak přikrývky</t>
  </si>
  <si>
    <t xml:space="preserve">kabátek pyžamový </t>
  </si>
  <si>
    <t xml:space="preserve">kalhoty pyžamové </t>
  </si>
  <si>
    <t>osuška</t>
  </si>
  <si>
    <t>sukně pracovní</t>
  </si>
  <si>
    <t>ložní prádlo</t>
  </si>
  <si>
    <t>prádlo pacienti</t>
  </si>
  <si>
    <t>prádlo personální</t>
  </si>
  <si>
    <t>prádlo dětské</t>
  </si>
  <si>
    <t>prádlo operační</t>
  </si>
  <si>
    <t xml:space="preserve">blůza montérková </t>
  </si>
  <si>
    <t xml:space="preserve">kalhoty montérkové </t>
  </si>
  <si>
    <t>ostatní systémové prádlo</t>
  </si>
  <si>
    <t>pytel na prádlo</t>
  </si>
  <si>
    <t>polokošile</t>
  </si>
  <si>
    <t xml:space="preserve">Cena za 1 ks pro případ ztráty  v Kč bez DPH </t>
  </si>
  <si>
    <t>Lokalita Náchod - množství za rok</t>
  </si>
  <si>
    <t>Lokalita Rychnov - množství za rok</t>
  </si>
  <si>
    <t>Celkem za všechny lokality za 1 rok</t>
  </si>
  <si>
    <t>rouška 90x90 cm</t>
  </si>
  <si>
    <t>rouška 140x170 cm</t>
  </si>
  <si>
    <t>Měrná jednotka</t>
  </si>
  <si>
    <t>ks</t>
  </si>
  <si>
    <t>Cena za 1 měrnou jednotku v Kč bez DPH</t>
  </si>
  <si>
    <t>Cena celkem za celkové množství MJ v Kč bez DPH</t>
  </si>
  <si>
    <t>prostěradlo malé (dětské)</t>
  </si>
  <si>
    <t>plášť pracovní (lékařský)</t>
  </si>
  <si>
    <t>šaty bez límce (sesterské)</t>
  </si>
  <si>
    <t>povlak novorozenci</t>
  </si>
  <si>
    <t>ubrus</t>
  </si>
  <si>
    <t>ubrousek</t>
  </si>
  <si>
    <t>záclona (1m praní)</t>
  </si>
  <si>
    <t>závěsy (1m praní)</t>
  </si>
  <si>
    <t>mikina</t>
  </si>
  <si>
    <t>bunda</t>
  </si>
  <si>
    <t>deka obyčejná</t>
  </si>
  <si>
    <t>deka prošívaná</t>
  </si>
  <si>
    <t>polštář plněný</t>
  </si>
  <si>
    <t>potah matrace dětský</t>
  </si>
  <si>
    <t>trenky</t>
  </si>
  <si>
    <t>svetr</t>
  </si>
  <si>
    <t>tepláky</t>
  </si>
  <si>
    <t>ponožky kus</t>
  </si>
  <si>
    <t>RHB pomůcka</t>
  </si>
  <si>
    <t>potah na RHB pomůcku</t>
  </si>
  <si>
    <t>pytlík/sáček na led</t>
  </si>
  <si>
    <t>molitan malý</t>
  </si>
  <si>
    <t>rukavice</t>
  </si>
  <si>
    <t>potah/přehoz</t>
  </si>
  <si>
    <t>kalhoty tesil</t>
  </si>
  <si>
    <t>dekuba</t>
  </si>
  <si>
    <t>budna zimní</t>
  </si>
  <si>
    <t>utěradlo</t>
  </si>
  <si>
    <t>punčochy elastické</t>
  </si>
  <si>
    <t>košile pánská</t>
  </si>
  <si>
    <t>halenka</t>
  </si>
  <si>
    <t>rukávek pro dárce</t>
  </si>
  <si>
    <t>body/overal</t>
  </si>
  <si>
    <t>bryndák</t>
  </si>
  <si>
    <t>deka LARYSA dětská</t>
  </si>
  <si>
    <t>hadr</t>
  </si>
  <si>
    <t>chňapka</t>
  </si>
  <si>
    <t>mop</t>
  </si>
  <si>
    <t>plášť operační MIKRO</t>
  </si>
  <si>
    <t>rouška malá MIKRO</t>
  </si>
  <si>
    <t>rouška velká MIKRO</t>
  </si>
  <si>
    <t>drobnosti (např. kapesník, šátek apod.)</t>
  </si>
  <si>
    <t>Prádlo</t>
  </si>
  <si>
    <t>osuška froté Červená</t>
  </si>
  <si>
    <t>SORTIMENT SYSTÉMOVÉHA PRÁDLA</t>
  </si>
  <si>
    <t>spodní kalhotky</t>
  </si>
  <si>
    <t>spodní košilka/tílko</t>
  </si>
  <si>
    <t>kabát/plášť</t>
  </si>
  <si>
    <t>halena pracovní (personální různé barvy)</t>
  </si>
  <si>
    <t>košile (halena s límcem, lékařská)</t>
  </si>
  <si>
    <t>povlak přikrývky malý (dětský)</t>
  </si>
  <si>
    <t>povlak polštáře malý (dětský)</t>
  </si>
  <si>
    <t>zástěra kuchařská bílá</t>
  </si>
  <si>
    <t>triko</t>
  </si>
  <si>
    <t>kapsa (holder)</t>
  </si>
  <si>
    <t>osuška dětská - tetra</t>
  </si>
  <si>
    <t>povlak na polštář - nadstandard</t>
  </si>
  <si>
    <t>povlak na přikrývku - nadstandard</t>
  </si>
  <si>
    <t>prostěradlo - nadstandard</t>
  </si>
  <si>
    <t>kalhoty 3/4 - kraťasy</t>
  </si>
  <si>
    <t>žínka froté</t>
  </si>
  <si>
    <t>vesta (fleesová apod.)</t>
  </si>
  <si>
    <t>kalhoty bílé uni</t>
  </si>
  <si>
    <t>kalhoty pracovní (lékařské)</t>
  </si>
  <si>
    <t>Celková cena za 1 rok v Kč bez DPH (součet sytémové a nesystémové)</t>
  </si>
  <si>
    <t>Modelový příklad k hodnocení</t>
  </si>
  <si>
    <t>Předběžná tržní konzultace</t>
  </si>
  <si>
    <t>rondon kuchařský</t>
  </si>
  <si>
    <r>
      <t xml:space="preserve">Druh systémového prádla                </t>
    </r>
    <r>
      <rPr>
        <i/>
        <sz val="10"/>
        <rFont val="Times New Roman"/>
        <family val="1"/>
        <charset val="238"/>
      </rPr>
      <t>(praní prádla a oděvů)</t>
    </r>
  </si>
  <si>
    <t xml:space="preserve">CELKEM ZA PRÁDLO ZA 1 ROK </t>
  </si>
  <si>
    <t>Varianta č. 2 -Zajištění praní prádla, jež je ve vlastnictví ONN a.s.</t>
  </si>
  <si>
    <t>Předmětem je praní prádla, a to zejména svoz špinavého prádla a dodání vypraného prádla, které je specifikováno níže a v příloze č. 2.2. technické podmínky.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</si>
</sst>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9" tint="-0.49998474074526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/>
    <xf numFmtId="3" fontId="11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0" fillId="2" borderId="3" xfId="0" applyFont="1" applyFill="1" applyBorder="1"/>
    <xf numFmtId="0" fontId="12" fillId="2" borderId="3" xfId="0" applyFont="1" applyFill="1" applyBorder="1"/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top" wrapText="1"/>
    </xf>
    <xf numFmtId="3" fontId="11" fillId="0" borderId="11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4" fontId="11" fillId="2" borderId="11" xfId="10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6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3" fontId="11" fillId="0" borderId="15" xfId="0" applyNumberFormat="1" applyFont="1" applyBorder="1" applyAlignment="1">
      <alignment horizontal="center"/>
    </xf>
    <xf numFmtId="44" fontId="11" fillId="2" borderId="15" xfId="10" applyFont="1" applyFill="1" applyBorder="1" applyAlignment="1">
      <alignment horizontal="center" vertical="center" wrapText="1"/>
    </xf>
    <xf numFmtId="0" fontId="10" fillId="2" borderId="16" xfId="0" applyFont="1" applyFill="1" applyBorder="1"/>
    <xf numFmtId="0" fontId="11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center"/>
    </xf>
    <xf numFmtId="44" fontId="11" fillId="2" borderId="18" xfId="10" applyFont="1" applyFill="1" applyBorder="1" applyAlignment="1">
      <alignment horizontal="center" vertical="center" wrapText="1"/>
    </xf>
    <xf numFmtId="0" fontId="10" fillId="2" borderId="19" xfId="0" applyFont="1" applyFill="1" applyBorder="1"/>
    <xf numFmtId="44" fontId="11" fillId="2" borderId="3" xfId="10" applyFont="1" applyFill="1" applyBorder="1"/>
    <xf numFmtId="44" fontId="10" fillId="2" borderId="3" xfId="10" applyFont="1" applyFill="1" applyBorder="1"/>
    <xf numFmtId="44" fontId="11" fillId="2" borderId="11" xfId="10" applyFont="1" applyFill="1" applyBorder="1" applyAlignment="1">
      <alignment horizontal="center" vertical="top" wrapText="1"/>
    </xf>
    <xf numFmtId="44" fontId="10" fillId="2" borderId="12" xfId="10" applyFont="1" applyFill="1" applyBorder="1"/>
    <xf numFmtId="3" fontId="8" fillId="0" borderId="15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44" fontId="10" fillId="2" borderId="16" xfId="10" applyFont="1" applyFill="1" applyBorder="1"/>
    <xf numFmtId="0" fontId="10" fillId="0" borderId="18" xfId="0" applyFont="1" applyBorder="1" applyAlignment="1">
      <alignment horizontal="center"/>
    </xf>
    <xf numFmtId="44" fontId="10" fillId="2" borderId="19" xfId="10" applyFont="1" applyFill="1" applyBorder="1"/>
    <xf numFmtId="3" fontId="11" fillId="0" borderId="18" xfId="0" applyNumberFormat="1" applyFont="1" applyBorder="1" applyAlignment="1">
      <alignment horizontal="center"/>
    </xf>
    <xf numFmtId="44" fontId="11" fillId="2" borderId="19" xfId="10" applyFont="1" applyFill="1" applyBorder="1"/>
    <xf numFmtId="0" fontId="8" fillId="4" borderId="23" xfId="0" applyFont="1" applyFill="1" applyBorder="1" applyAlignment="1">
      <alignment horizontal="center" vertical="top" wrapText="1"/>
    </xf>
    <xf numFmtId="0" fontId="8" fillId="4" borderId="22" xfId="0" applyFont="1" applyFill="1" applyBorder="1" applyAlignment="1">
      <alignment horizontal="center" vertical="top" wrapText="1"/>
    </xf>
    <xf numFmtId="44" fontId="8" fillId="7" borderId="23" xfId="10" applyFont="1" applyFill="1" applyBorder="1" applyAlignment="1">
      <alignment horizontal="left" vertical="top" wrapText="1"/>
    </xf>
    <xf numFmtId="44" fontId="8" fillId="7" borderId="24" xfId="1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4" borderId="14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7" borderId="14" xfId="0" applyFont="1" applyFill="1" applyBorder="1" applyAlignment="1">
      <alignment horizontal="left" vertical="top" wrapText="1"/>
    </xf>
    <xf numFmtId="0" fontId="8" fillId="7" borderId="21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44" fontId="8" fillId="7" borderId="10" xfId="10" applyFont="1" applyFill="1" applyBorder="1" applyAlignment="1">
      <alignment horizontal="left" vertical="top" wrapText="1"/>
    </xf>
    <xf numFmtId="44" fontId="8" fillId="7" borderId="26" xfId="10" applyFont="1" applyFill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8" fillId="4" borderId="21" xfId="0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1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top"/>
    </xf>
    <xf numFmtId="0" fontId="14" fillId="3" borderId="22" xfId="0" applyFont="1" applyFill="1" applyBorder="1" applyAlignment="1">
      <alignment horizontal="center" vertical="top"/>
    </xf>
    <xf numFmtId="0" fontId="7" fillId="8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  <xf numFmtId="44" fontId="7" fillId="2" borderId="15" xfId="10" applyFont="1" applyFill="1" applyBorder="1" applyAlignment="1">
      <alignment horizontal="center" vertical="center"/>
    </xf>
    <xf numFmtId="44" fontId="7" fillId="2" borderId="16" xfId="1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 vertical="center"/>
    </xf>
  </cellXfs>
  <cellStyles count="11">
    <cellStyle name="Měna" xfId="10" builtinId="4"/>
    <cellStyle name="Normální" xfId="0" builtinId="0"/>
    <cellStyle name="normální 13" xfId="2" xr:uid="{00000000-0005-0000-0000-000002000000}"/>
    <cellStyle name="Normální 2" xfId="1" xr:uid="{00000000-0005-0000-0000-000003000000}"/>
    <cellStyle name="normální 3" xfId="3" xr:uid="{00000000-0005-0000-0000-000004000000}"/>
    <cellStyle name="normální 3 5" xfId="9" xr:uid="{00000000-0005-0000-0000-000005000000}"/>
    <cellStyle name="Normální 4 2" xfId="6" xr:uid="{00000000-0005-0000-0000-000006000000}"/>
    <cellStyle name="Normální 4 2 2" xfId="8" xr:uid="{00000000-0005-0000-0000-000007000000}"/>
    <cellStyle name="normální 8" xfId="4" xr:uid="{00000000-0005-0000-0000-000008000000}"/>
    <cellStyle name="Procenta 2" xfId="5" xr:uid="{00000000-0005-0000-0000-000009000000}"/>
    <cellStyle name="Procenta 3 2" xfId="7" xr:uid="{00000000-0005-0000-0000-00000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CCFF99"/>
      <color rgb="FFCCFFCC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1"/>
  <sheetViews>
    <sheetView tabSelected="1" zoomScale="145" zoomScaleNormal="145" workbookViewId="0">
      <selection activeCell="A2" sqref="A2:I2"/>
    </sheetView>
  </sheetViews>
  <sheetFormatPr defaultColWidth="9.140625" defaultRowHeight="15" x14ac:dyDescent="0.25"/>
  <cols>
    <col min="1" max="1" width="27.7109375" customWidth="1"/>
    <col min="2" max="2" width="4.28515625" style="4" customWidth="1"/>
    <col min="3" max="3" width="8.140625" style="4" customWidth="1"/>
    <col min="4" max="6" width="12.7109375" style="3" customWidth="1"/>
    <col min="7" max="7" width="15" style="3" customWidth="1"/>
    <col min="8" max="9" width="20.5703125" customWidth="1"/>
    <col min="10" max="10" width="16.7109375" bestFit="1" customWidth="1"/>
    <col min="12" max="12" width="24" bestFit="1" customWidth="1"/>
    <col min="13" max="13" width="10.28515625" bestFit="1" customWidth="1"/>
  </cols>
  <sheetData>
    <row r="1" spans="1:13" ht="24.6" customHeight="1" x14ac:dyDescent="0.25">
      <c r="A1" s="51" t="s">
        <v>107</v>
      </c>
      <c r="B1" s="51"/>
      <c r="C1" s="51"/>
      <c r="D1" s="51"/>
      <c r="E1" s="51"/>
      <c r="F1" s="51"/>
      <c r="G1" s="51"/>
      <c r="H1" s="51"/>
      <c r="I1" s="51"/>
    </row>
    <row r="2" spans="1:13" ht="15.75" customHeight="1" x14ac:dyDescent="0.25">
      <c r="A2" s="94" t="s">
        <v>111</v>
      </c>
      <c r="B2" s="94"/>
      <c r="C2" s="94"/>
      <c r="D2" s="94"/>
      <c r="E2" s="94"/>
      <c r="F2" s="94"/>
      <c r="G2" s="94"/>
      <c r="H2" s="94"/>
      <c r="I2" s="94"/>
    </row>
    <row r="3" spans="1:13" ht="30" customHeight="1" x14ac:dyDescent="0.25">
      <c r="A3" s="52" t="s">
        <v>112</v>
      </c>
      <c r="B3" s="53"/>
      <c r="C3" s="53"/>
      <c r="D3" s="53"/>
      <c r="E3" s="53"/>
      <c r="F3" s="53"/>
      <c r="G3" s="53"/>
      <c r="H3" s="53"/>
      <c r="I3" s="53"/>
    </row>
    <row r="4" spans="1:13" ht="16.5" thickBot="1" x14ac:dyDescent="0.3">
      <c r="A4" s="81" t="s">
        <v>85</v>
      </c>
      <c r="B4" s="83"/>
      <c r="C4" s="83"/>
      <c r="D4" s="83"/>
      <c r="E4" s="83"/>
      <c r="F4" s="83"/>
      <c r="G4" s="83"/>
      <c r="H4" s="81" t="s">
        <v>106</v>
      </c>
      <c r="I4" s="82"/>
    </row>
    <row r="5" spans="1:13" s="1" customFormat="1" ht="51.75" thickBot="1" x14ac:dyDescent="0.3">
      <c r="A5" s="79" t="s">
        <v>109</v>
      </c>
      <c r="B5" s="80"/>
      <c r="C5" s="14" t="s">
        <v>37</v>
      </c>
      <c r="D5" s="15" t="s">
        <v>32</v>
      </c>
      <c r="E5" s="15" t="s">
        <v>33</v>
      </c>
      <c r="F5" s="15" t="s">
        <v>34</v>
      </c>
      <c r="G5" s="14" t="s">
        <v>39</v>
      </c>
      <c r="H5" s="14" t="s">
        <v>40</v>
      </c>
      <c r="I5" s="16" t="s">
        <v>31</v>
      </c>
      <c r="L5" s="2"/>
      <c r="M5" s="2"/>
    </row>
    <row r="6" spans="1:13" ht="15.75" thickBot="1" x14ac:dyDescent="0.3">
      <c r="A6" s="58" t="s">
        <v>21</v>
      </c>
      <c r="B6" s="59"/>
      <c r="C6" s="59"/>
      <c r="D6" s="59"/>
      <c r="E6" s="59"/>
      <c r="F6" s="59"/>
      <c r="G6" s="59"/>
      <c r="H6" s="60"/>
      <c r="I6" s="61"/>
    </row>
    <row r="7" spans="1:13" x14ac:dyDescent="0.25">
      <c r="A7" s="66" t="s">
        <v>0</v>
      </c>
      <c r="B7" s="67"/>
      <c r="C7" s="28" t="s">
        <v>38</v>
      </c>
      <c r="D7" s="29">
        <v>134080</v>
      </c>
      <c r="E7" s="29">
        <v>36950</v>
      </c>
      <c r="F7" s="40">
        <f>D7+E7</f>
        <v>171030</v>
      </c>
      <c r="G7" s="30"/>
      <c r="H7" s="30">
        <f t="shared" ref="H7:H20" si="0">G7*F7</f>
        <v>0</v>
      </c>
      <c r="I7" s="42"/>
    </row>
    <row r="8" spans="1:13" s="5" customFormat="1" x14ac:dyDescent="0.25">
      <c r="A8" s="54" t="s">
        <v>41</v>
      </c>
      <c r="B8" s="55"/>
      <c r="C8" s="11" t="s">
        <v>38</v>
      </c>
      <c r="D8" s="9">
        <v>1126</v>
      </c>
      <c r="E8" s="9">
        <v>42</v>
      </c>
      <c r="F8" s="10">
        <f t="shared" ref="F8:F20" si="1">D8+E8</f>
        <v>1168</v>
      </c>
      <c r="G8" s="24"/>
      <c r="H8" s="24">
        <f t="shared" si="0"/>
        <v>0</v>
      </c>
      <c r="I8" s="36"/>
    </row>
    <row r="9" spans="1:13" x14ac:dyDescent="0.25">
      <c r="A9" s="54" t="s">
        <v>1</v>
      </c>
      <c r="B9" s="55"/>
      <c r="C9" s="11" t="s">
        <v>38</v>
      </c>
      <c r="D9" s="9">
        <v>120661</v>
      </c>
      <c r="E9" s="9">
        <v>61607</v>
      </c>
      <c r="F9" s="10">
        <f t="shared" si="1"/>
        <v>182268</v>
      </c>
      <c r="G9" s="24"/>
      <c r="H9" s="24">
        <f t="shared" si="0"/>
        <v>0</v>
      </c>
      <c r="I9" s="37"/>
    </row>
    <row r="10" spans="1:13" x14ac:dyDescent="0.25">
      <c r="A10" s="54" t="s">
        <v>15</v>
      </c>
      <c r="B10" s="55"/>
      <c r="C10" s="11" t="s">
        <v>38</v>
      </c>
      <c r="D10" s="9">
        <v>102442</v>
      </c>
      <c r="E10" s="9">
        <v>46861</v>
      </c>
      <c r="F10" s="10">
        <f t="shared" si="1"/>
        <v>149303</v>
      </c>
      <c r="G10" s="24"/>
      <c r="H10" s="24">
        <f t="shared" si="0"/>
        <v>0</v>
      </c>
      <c r="I10" s="37"/>
    </row>
    <row r="11" spans="1:13" x14ac:dyDescent="0.25">
      <c r="A11" s="54" t="s">
        <v>54</v>
      </c>
      <c r="B11" s="55"/>
      <c r="C11" s="11" t="s">
        <v>38</v>
      </c>
      <c r="D11" s="9">
        <v>900</v>
      </c>
      <c r="E11" s="9">
        <v>0</v>
      </c>
      <c r="F11" s="10">
        <f t="shared" si="1"/>
        <v>900</v>
      </c>
      <c r="G11" s="24"/>
      <c r="H11" s="24">
        <f t="shared" si="0"/>
        <v>0</v>
      </c>
      <c r="I11" s="37"/>
    </row>
    <row r="12" spans="1:13" x14ac:dyDescent="0.25">
      <c r="A12" s="54" t="s">
        <v>44</v>
      </c>
      <c r="B12" s="55"/>
      <c r="C12" s="11" t="s">
        <v>38</v>
      </c>
      <c r="D12" s="21">
        <v>50</v>
      </c>
      <c r="E12" s="9">
        <v>0</v>
      </c>
      <c r="F12" s="10">
        <f t="shared" si="1"/>
        <v>50</v>
      </c>
      <c r="G12" s="24"/>
      <c r="H12" s="24">
        <f t="shared" si="0"/>
        <v>0</v>
      </c>
      <c r="I12" s="37"/>
    </row>
    <row r="13" spans="1:13" x14ac:dyDescent="0.25">
      <c r="A13" s="54" t="s">
        <v>92</v>
      </c>
      <c r="B13" s="55"/>
      <c r="C13" s="11" t="s">
        <v>38</v>
      </c>
      <c r="D13" s="9">
        <v>858</v>
      </c>
      <c r="E13" s="9">
        <v>413</v>
      </c>
      <c r="F13" s="10">
        <f>D13+E13</f>
        <v>1271</v>
      </c>
      <c r="G13" s="24"/>
      <c r="H13" s="24">
        <f t="shared" si="0"/>
        <v>0</v>
      </c>
      <c r="I13" s="37"/>
    </row>
    <row r="14" spans="1:13" x14ac:dyDescent="0.25">
      <c r="A14" s="54" t="s">
        <v>16</v>
      </c>
      <c r="B14" s="55"/>
      <c r="C14" s="11" t="s">
        <v>38</v>
      </c>
      <c r="D14" s="9">
        <v>125111</v>
      </c>
      <c r="E14" s="9">
        <v>46203</v>
      </c>
      <c r="F14" s="10">
        <f>D14+E14</f>
        <v>171314</v>
      </c>
      <c r="G14" s="24"/>
      <c r="H14" s="24">
        <f t="shared" si="0"/>
        <v>0</v>
      </c>
      <c r="I14" s="37"/>
    </row>
    <row r="15" spans="1:13" x14ac:dyDescent="0.25">
      <c r="A15" s="54" t="s">
        <v>91</v>
      </c>
      <c r="B15" s="55"/>
      <c r="C15" s="11" t="s">
        <v>38</v>
      </c>
      <c r="D15" s="9">
        <v>890</v>
      </c>
      <c r="E15" s="9">
        <v>1151</v>
      </c>
      <c r="F15" s="10">
        <f t="shared" si="1"/>
        <v>2041</v>
      </c>
      <c r="G15" s="24"/>
      <c r="H15" s="24">
        <f t="shared" si="0"/>
        <v>0</v>
      </c>
      <c r="I15" s="37"/>
    </row>
    <row r="16" spans="1:13" x14ac:dyDescent="0.25">
      <c r="A16" s="54" t="s">
        <v>2</v>
      </c>
      <c r="B16" s="55"/>
      <c r="C16" s="11" t="s">
        <v>38</v>
      </c>
      <c r="D16" s="9">
        <v>45607</v>
      </c>
      <c r="E16" s="9">
        <v>21504</v>
      </c>
      <c r="F16" s="10">
        <f t="shared" si="1"/>
        <v>67111</v>
      </c>
      <c r="G16" s="24"/>
      <c r="H16" s="24">
        <f t="shared" si="0"/>
        <v>0</v>
      </c>
      <c r="I16" s="37"/>
    </row>
    <row r="17" spans="1:9" x14ac:dyDescent="0.25">
      <c r="A17" s="54" t="s">
        <v>7</v>
      </c>
      <c r="B17" s="55"/>
      <c r="C17" s="11" t="s">
        <v>38</v>
      </c>
      <c r="D17" s="9">
        <v>0</v>
      </c>
      <c r="E17" s="9">
        <v>3910</v>
      </c>
      <c r="F17" s="10">
        <f t="shared" si="1"/>
        <v>3910</v>
      </c>
      <c r="G17" s="24"/>
      <c r="H17" s="24">
        <f t="shared" si="0"/>
        <v>0</v>
      </c>
      <c r="I17" s="37"/>
    </row>
    <row r="18" spans="1:9" s="5" customFormat="1" x14ac:dyDescent="0.25">
      <c r="A18" s="54" t="s">
        <v>19</v>
      </c>
      <c r="B18" s="55"/>
      <c r="C18" s="11" t="s">
        <v>38</v>
      </c>
      <c r="D18" s="9">
        <v>14400</v>
      </c>
      <c r="E18" s="9">
        <v>12000</v>
      </c>
      <c r="F18" s="10">
        <f t="shared" si="1"/>
        <v>26400</v>
      </c>
      <c r="G18" s="24"/>
      <c r="H18" s="24">
        <f t="shared" si="0"/>
        <v>0</v>
      </c>
      <c r="I18" s="36"/>
    </row>
    <row r="19" spans="1:9" s="5" customFormat="1" x14ac:dyDescent="0.25">
      <c r="A19" s="54" t="s">
        <v>68</v>
      </c>
      <c r="B19" s="55"/>
      <c r="C19" s="11" t="s">
        <v>38</v>
      </c>
      <c r="D19" s="21">
        <v>6473</v>
      </c>
      <c r="E19" s="9">
        <v>27</v>
      </c>
      <c r="F19" s="10">
        <f>D19+E19</f>
        <v>6500</v>
      </c>
      <c r="G19" s="24"/>
      <c r="H19" s="24">
        <f t="shared" si="0"/>
        <v>0</v>
      </c>
      <c r="I19" s="36"/>
    </row>
    <row r="20" spans="1:9" ht="15.75" thickBot="1" x14ac:dyDescent="0.3">
      <c r="A20" s="68" t="s">
        <v>3</v>
      </c>
      <c r="B20" s="69"/>
      <c r="C20" s="32" t="s">
        <v>38</v>
      </c>
      <c r="D20" s="45">
        <v>10819</v>
      </c>
      <c r="E20" s="45">
        <v>6633</v>
      </c>
      <c r="F20" s="41">
        <f t="shared" si="1"/>
        <v>17452</v>
      </c>
      <c r="G20" s="34"/>
      <c r="H20" s="34">
        <f t="shared" si="0"/>
        <v>0</v>
      </c>
      <c r="I20" s="44"/>
    </row>
    <row r="21" spans="1:9" ht="15.75" thickBot="1" x14ac:dyDescent="0.3">
      <c r="A21" s="62" t="s">
        <v>22</v>
      </c>
      <c r="B21" s="63"/>
      <c r="C21" s="63"/>
      <c r="D21" s="63"/>
      <c r="E21" s="63"/>
      <c r="F21" s="63"/>
      <c r="G21" s="63"/>
      <c r="H21" s="64">
        <f>H7+H8+H9+H10+H11+H12+H13+H14+H15+H16+H17+H18+H19+H20</f>
        <v>0</v>
      </c>
      <c r="I21" s="65"/>
    </row>
    <row r="22" spans="1:9" x14ac:dyDescent="0.25">
      <c r="A22" s="66" t="s">
        <v>17</v>
      </c>
      <c r="B22" s="67"/>
      <c r="C22" s="28" t="s">
        <v>38</v>
      </c>
      <c r="D22" s="29">
        <v>6309</v>
      </c>
      <c r="E22" s="29">
        <v>1107</v>
      </c>
      <c r="F22" s="40">
        <f>D22+E22</f>
        <v>7416</v>
      </c>
      <c r="G22" s="30"/>
      <c r="H22" s="30">
        <f>F22*G22</f>
        <v>0</v>
      </c>
      <c r="I22" s="42"/>
    </row>
    <row r="23" spans="1:9" x14ac:dyDescent="0.25">
      <c r="A23" s="54" t="s">
        <v>18</v>
      </c>
      <c r="B23" s="55"/>
      <c r="C23" s="11" t="s">
        <v>38</v>
      </c>
      <c r="D23" s="9">
        <v>6297</v>
      </c>
      <c r="E23" s="9">
        <v>988</v>
      </c>
      <c r="F23" s="10">
        <f t="shared" ref="F23:F26" si="2">D23+E23</f>
        <v>7285</v>
      </c>
      <c r="G23" s="24"/>
      <c r="H23" s="24">
        <f>F23*G23</f>
        <v>0</v>
      </c>
      <c r="I23" s="37"/>
    </row>
    <row r="24" spans="1:9" x14ac:dyDescent="0.25">
      <c r="A24" s="54" t="s">
        <v>12</v>
      </c>
      <c r="B24" s="55"/>
      <c r="C24" s="11" t="s">
        <v>38</v>
      </c>
      <c r="D24" s="9">
        <v>31116</v>
      </c>
      <c r="E24" s="9">
        <v>14599</v>
      </c>
      <c r="F24" s="10">
        <f t="shared" si="2"/>
        <v>45715</v>
      </c>
      <c r="G24" s="24"/>
      <c r="H24" s="24">
        <f>F24*G24</f>
        <v>0</v>
      </c>
      <c r="I24" s="37"/>
    </row>
    <row r="25" spans="1:9" x14ac:dyDescent="0.25">
      <c r="A25" s="54" t="s">
        <v>13</v>
      </c>
      <c r="B25" s="55"/>
      <c r="C25" s="11" t="s">
        <v>38</v>
      </c>
      <c r="D25" s="9">
        <v>56804</v>
      </c>
      <c r="E25" s="9">
        <v>26265</v>
      </c>
      <c r="F25" s="10">
        <f t="shared" si="2"/>
        <v>83069</v>
      </c>
      <c r="G25" s="24"/>
      <c r="H25" s="24">
        <f>F25*G25</f>
        <v>0</v>
      </c>
      <c r="I25" s="37"/>
    </row>
    <row r="26" spans="1:9" ht="15.75" thickBot="1" x14ac:dyDescent="0.3">
      <c r="A26" s="68" t="s">
        <v>8</v>
      </c>
      <c r="B26" s="69"/>
      <c r="C26" s="32" t="s">
        <v>38</v>
      </c>
      <c r="D26" s="45">
        <v>1013</v>
      </c>
      <c r="E26" s="45">
        <v>287</v>
      </c>
      <c r="F26" s="41">
        <f t="shared" si="2"/>
        <v>1300</v>
      </c>
      <c r="G26" s="34"/>
      <c r="H26" s="34">
        <f>F26*G26</f>
        <v>0</v>
      </c>
      <c r="I26" s="44"/>
    </row>
    <row r="27" spans="1:9" ht="15.75" thickBot="1" x14ac:dyDescent="0.3">
      <c r="A27" s="62" t="s">
        <v>24</v>
      </c>
      <c r="B27" s="63"/>
      <c r="C27" s="63"/>
      <c r="D27" s="63"/>
      <c r="E27" s="63"/>
      <c r="F27" s="63"/>
      <c r="G27" s="63"/>
      <c r="H27" s="64">
        <f>H22+H23+H24+H25+H26</f>
        <v>0</v>
      </c>
      <c r="I27" s="65"/>
    </row>
    <row r="28" spans="1:9" x14ac:dyDescent="0.25">
      <c r="A28" s="66" t="s">
        <v>10</v>
      </c>
      <c r="B28" s="67"/>
      <c r="C28" s="28" t="s">
        <v>38</v>
      </c>
      <c r="D28" s="29">
        <v>131</v>
      </c>
      <c r="E28" s="29">
        <v>143</v>
      </c>
      <c r="F28" s="40">
        <f>D28+E28</f>
        <v>274</v>
      </c>
      <c r="G28" s="30"/>
      <c r="H28" s="30">
        <f t="shared" ref="H28:H33" si="3">F28*G28</f>
        <v>0</v>
      </c>
      <c r="I28" s="42"/>
    </row>
    <row r="29" spans="1:9" x14ac:dyDescent="0.25">
      <c r="A29" s="54" t="s">
        <v>9</v>
      </c>
      <c r="B29" s="55"/>
      <c r="C29" s="11" t="s">
        <v>38</v>
      </c>
      <c r="D29" s="9">
        <v>166</v>
      </c>
      <c r="E29" s="9">
        <v>79</v>
      </c>
      <c r="F29" s="10">
        <f t="shared" ref="F29:F33" si="4">D29+E29</f>
        <v>245</v>
      </c>
      <c r="G29" s="24"/>
      <c r="H29" s="24">
        <f t="shared" si="3"/>
        <v>0</v>
      </c>
      <c r="I29" s="37"/>
    </row>
    <row r="30" spans="1:9" x14ac:dyDescent="0.25">
      <c r="A30" s="54" t="s">
        <v>6</v>
      </c>
      <c r="B30" s="55"/>
      <c r="C30" s="11" t="s">
        <v>38</v>
      </c>
      <c r="D30" s="9">
        <f>(E30/100)*30</f>
        <v>270.59999999999997</v>
      </c>
      <c r="E30" s="9">
        <v>902</v>
      </c>
      <c r="F30" s="10">
        <f t="shared" si="4"/>
        <v>1172.5999999999999</v>
      </c>
      <c r="G30" s="24"/>
      <c r="H30" s="24">
        <f t="shared" si="3"/>
        <v>0</v>
      </c>
      <c r="I30" s="37"/>
    </row>
    <row r="31" spans="1:9" x14ac:dyDescent="0.25">
      <c r="A31" s="54" t="s">
        <v>5</v>
      </c>
      <c r="B31" s="55"/>
      <c r="C31" s="11" t="s">
        <v>38</v>
      </c>
      <c r="D31" s="9">
        <f>(E31/100)*30</f>
        <v>631.19999999999993</v>
      </c>
      <c r="E31" s="9">
        <v>2104</v>
      </c>
      <c r="F31" s="10">
        <f t="shared" si="4"/>
        <v>2735.2</v>
      </c>
      <c r="G31" s="24"/>
      <c r="H31" s="24">
        <f t="shared" si="3"/>
        <v>0</v>
      </c>
      <c r="I31" s="37"/>
    </row>
    <row r="32" spans="1:9" x14ac:dyDescent="0.25">
      <c r="A32" s="54" t="s">
        <v>4</v>
      </c>
      <c r="B32" s="55"/>
      <c r="C32" s="11" t="s">
        <v>38</v>
      </c>
      <c r="D32" s="9">
        <v>1792</v>
      </c>
      <c r="E32" s="9">
        <v>8333</v>
      </c>
      <c r="F32" s="10">
        <f t="shared" si="4"/>
        <v>10125</v>
      </c>
      <c r="G32" s="24"/>
      <c r="H32" s="24">
        <f t="shared" si="3"/>
        <v>0</v>
      </c>
      <c r="I32" s="37"/>
    </row>
    <row r="33" spans="1:13" ht="15.75" thickBot="1" x14ac:dyDescent="0.3">
      <c r="A33" s="68" t="s">
        <v>96</v>
      </c>
      <c r="B33" s="69"/>
      <c r="C33" s="32" t="s">
        <v>38</v>
      </c>
      <c r="D33" s="45">
        <v>920</v>
      </c>
      <c r="E33" s="45">
        <v>0</v>
      </c>
      <c r="F33" s="41">
        <f t="shared" si="4"/>
        <v>920</v>
      </c>
      <c r="G33" s="34"/>
      <c r="H33" s="34">
        <f t="shared" si="3"/>
        <v>0</v>
      </c>
      <c r="I33" s="44"/>
    </row>
    <row r="34" spans="1:13" ht="15.75" thickBot="1" x14ac:dyDescent="0.3">
      <c r="A34" s="62" t="s">
        <v>23</v>
      </c>
      <c r="B34" s="63"/>
      <c r="C34" s="63"/>
      <c r="D34" s="63"/>
      <c r="E34" s="63"/>
      <c r="F34" s="63"/>
      <c r="G34" s="63"/>
      <c r="H34" s="64">
        <f>SUM(H28:H33)</f>
        <v>0</v>
      </c>
      <c r="I34" s="65"/>
    </row>
    <row r="35" spans="1:13" x14ac:dyDescent="0.25">
      <c r="A35" s="66" t="s">
        <v>89</v>
      </c>
      <c r="B35" s="67"/>
      <c r="C35" s="28" t="s">
        <v>38</v>
      </c>
      <c r="D35" s="29">
        <v>63997</v>
      </c>
      <c r="E35" s="29">
        <v>22360</v>
      </c>
      <c r="F35" s="40">
        <f>D35+E35</f>
        <v>86357</v>
      </c>
      <c r="G35" s="30"/>
      <c r="H35" s="30">
        <f t="shared" ref="H35:H47" si="5">F35*G35</f>
        <v>0</v>
      </c>
      <c r="I35" s="42"/>
      <c r="J35" s="8"/>
    </row>
    <row r="36" spans="1:13" x14ac:dyDescent="0.25">
      <c r="A36" s="54" t="s">
        <v>90</v>
      </c>
      <c r="B36" s="55"/>
      <c r="C36" s="11" t="s">
        <v>38</v>
      </c>
      <c r="D36" s="9">
        <v>6899</v>
      </c>
      <c r="E36" s="9">
        <v>4685</v>
      </c>
      <c r="F36" s="10">
        <f t="shared" ref="F36:F47" si="6">D36+E36</f>
        <v>11584</v>
      </c>
      <c r="G36" s="24"/>
      <c r="H36" s="24">
        <f t="shared" si="5"/>
        <v>0</v>
      </c>
      <c r="I36" s="37"/>
      <c r="J36" s="8"/>
    </row>
    <row r="37" spans="1:13" x14ac:dyDescent="0.25">
      <c r="A37" s="54" t="s">
        <v>43</v>
      </c>
      <c r="B37" s="55"/>
      <c r="C37" s="11" t="s">
        <v>38</v>
      </c>
      <c r="D37" s="9">
        <v>5459</v>
      </c>
      <c r="E37" s="9">
        <v>1788</v>
      </c>
      <c r="F37" s="10">
        <f t="shared" si="6"/>
        <v>7247</v>
      </c>
      <c r="G37" s="24"/>
      <c r="H37" s="24">
        <f t="shared" si="5"/>
        <v>0</v>
      </c>
      <c r="I37" s="37"/>
      <c r="J37" s="8"/>
    </row>
    <row r="38" spans="1:13" x14ac:dyDescent="0.25">
      <c r="A38" s="54" t="s">
        <v>104</v>
      </c>
      <c r="B38" s="55"/>
      <c r="C38" s="11" t="s">
        <v>38</v>
      </c>
      <c r="D38" s="9">
        <v>21098</v>
      </c>
      <c r="E38" s="9">
        <v>7038</v>
      </c>
      <c r="F38" s="10">
        <f t="shared" si="6"/>
        <v>28136</v>
      </c>
      <c r="G38" s="24"/>
      <c r="H38" s="24">
        <f t="shared" si="5"/>
        <v>0</v>
      </c>
      <c r="I38" s="37"/>
      <c r="J38" s="8"/>
    </row>
    <row r="39" spans="1:13" x14ac:dyDescent="0.25">
      <c r="A39" s="75" t="s">
        <v>103</v>
      </c>
      <c r="B39" s="76"/>
      <c r="C39" s="11" t="s">
        <v>38</v>
      </c>
      <c r="D39" s="9">
        <v>42196</v>
      </c>
      <c r="E39" s="9">
        <v>14076</v>
      </c>
      <c r="F39" s="10">
        <f t="shared" si="6"/>
        <v>56272</v>
      </c>
      <c r="G39" s="24"/>
      <c r="H39" s="24">
        <f t="shared" si="5"/>
        <v>0</v>
      </c>
      <c r="I39" s="37"/>
      <c r="J39" s="8"/>
    </row>
    <row r="40" spans="1:13" x14ac:dyDescent="0.25">
      <c r="A40" s="54" t="s">
        <v>20</v>
      </c>
      <c r="B40" s="55"/>
      <c r="C40" s="11" t="s">
        <v>38</v>
      </c>
      <c r="D40" s="9">
        <v>5840</v>
      </c>
      <c r="E40" s="9">
        <v>1558</v>
      </c>
      <c r="F40" s="10">
        <f t="shared" si="6"/>
        <v>7398</v>
      </c>
      <c r="G40" s="24"/>
      <c r="H40" s="24">
        <f t="shared" si="5"/>
        <v>0</v>
      </c>
      <c r="I40" s="37"/>
      <c r="J40" s="8"/>
    </row>
    <row r="41" spans="1:13" x14ac:dyDescent="0.25">
      <c r="A41" s="54" t="s">
        <v>100</v>
      </c>
      <c r="B41" s="55"/>
      <c r="C41" s="11" t="s">
        <v>38</v>
      </c>
      <c r="D41" s="9">
        <v>3765</v>
      </c>
      <c r="E41" s="9">
        <v>1707</v>
      </c>
      <c r="F41" s="10">
        <f t="shared" si="6"/>
        <v>5472</v>
      </c>
      <c r="G41" s="24"/>
      <c r="H41" s="24">
        <f t="shared" si="5"/>
        <v>0</v>
      </c>
      <c r="I41" s="37"/>
      <c r="J41" s="8"/>
    </row>
    <row r="42" spans="1:13" x14ac:dyDescent="0.25">
      <c r="A42" s="54" t="s">
        <v>42</v>
      </c>
      <c r="B42" s="55"/>
      <c r="C42" s="11" t="s">
        <v>38</v>
      </c>
      <c r="D42" s="9">
        <v>807</v>
      </c>
      <c r="E42" s="9">
        <v>395</v>
      </c>
      <c r="F42" s="10">
        <f t="shared" si="6"/>
        <v>1202</v>
      </c>
      <c r="G42" s="24"/>
      <c r="H42" s="24">
        <f t="shared" si="5"/>
        <v>0</v>
      </c>
      <c r="I42" s="37"/>
      <c r="J42" s="8"/>
    </row>
    <row r="43" spans="1:13" s="5" customFormat="1" x14ac:dyDescent="0.25">
      <c r="A43" s="54" t="s">
        <v>30</v>
      </c>
      <c r="B43" s="55"/>
      <c r="C43" s="11" t="s">
        <v>38</v>
      </c>
      <c r="D43" s="9">
        <v>10248</v>
      </c>
      <c r="E43" s="9">
        <v>53</v>
      </c>
      <c r="F43" s="10">
        <f t="shared" si="6"/>
        <v>10301</v>
      </c>
      <c r="G43" s="24"/>
      <c r="H43" s="24">
        <f t="shared" si="5"/>
        <v>0</v>
      </c>
      <c r="I43" s="36"/>
      <c r="J43" s="8"/>
      <c r="L43" s="6"/>
      <c r="M43" s="7"/>
    </row>
    <row r="44" spans="1:13" s="5" customFormat="1" x14ac:dyDescent="0.25">
      <c r="A44" s="54" t="s">
        <v>108</v>
      </c>
      <c r="B44" s="55"/>
      <c r="C44" s="11" t="s">
        <v>38</v>
      </c>
      <c r="D44" s="9">
        <v>800</v>
      </c>
      <c r="E44" s="9">
        <v>800</v>
      </c>
      <c r="F44" s="10">
        <f t="shared" si="6"/>
        <v>1600</v>
      </c>
      <c r="G44" s="24"/>
      <c r="H44" s="24">
        <f t="shared" si="5"/>
        <v>0</v>
      </c>
      <c r="I44" s="36"/>
      <c r="J44" s="8"/>
      <c r="L44" s="6"/>
      <c r="M44" s="7"/>
    </row>
    <row r="45" spans="1:13" s="5" customFormat="1" x14ac:dyDescent="0.25">
      <c r="A45" s="54" t="s">
        <v>93</v>
      </c>
      <c r="B45" s="55"/>
      <c r="C45" s="11" t="s">
        <v>38</v>
      </c>
      <c r="D45" s="9">
        <v>800</v>
      </c>
      <c r="E45" s="9">
        <v>800</v>
      </c>
      <c r="F45" s="10">
        <f t="shared" si="6"/>
        <v>1600</v>
      </c>
      <c r="G45" s="24"/>
      <c r="H45" s="24">
        <f t="shared" si="5"/>
        <v>0</v>
      </c>
      <c r="I45" s="36"/>
      <c r="J45" s="8"/>
      <c r="L45" s="6"/>
      <c r="M45" s="7"/>
    </row>
    <row r="46" spans="1:13" s="5" customFormat="1" x14ac:dyDescent="0.25">
      <c r="A46" s="54" t="s">
        <v>26</v>
      </c>
      <c r="B46" s="55"/>
      <c r="C46" s="11" t="s">
        <v>38</v>
      </c>
      <c r="D46" s="9">
        <v>165</v>
      </c>
      <c r="E46" s="9">
        <v>0</v>
      </c>
      <c r="F46" s="10">
        <f t="shared" si="6"/>
        <v>165</v>
      </c>
      <c r="G46" s="24"/>
      <c r="H46" s="24">
        <f t="shared" si="5"/>
        <v>0</v>
      </c>
      <c r="I46" s="36"/>
      <c r="J46" s="8"/>
    </row>
    <row r="47" spans="1:13" s="5" customFormat="1" ht="15.75" thickBot="1" x14ac:dyDescent="0.3">
      <c r="A47" s="68" t="s">
        <v>27</v>
      </c>
      <c r="B47" s="69"/>
      <c r="C47" s="32" t="s">
        <v>38</v>
      </c>
      <c r="D47" s="45">
        <v>323</v>
      </c>
      <c r="E47" s="45">
        <v>0</v>
      </c>
      <c r="F47" s="41">
        <f t="shared" si="6"/>
        <v>323</v>
      </c>
      <c r="G47" s="34"/>
      <c r="H47" s="34">
        <f t="shared" si="5"/>
        <v>0</v>
      </c>
      <c r="I47" s="46"/>
      <c r="J47" s="8"/>
    </row>
    <row r="48" spans="1:13" ht="15.75" thickBot="1" x14ac:dyDescent="0.3">
      <c r="A48" s="62" t="s">
        <v>25</v>
      </c>
      <c r="B48" s="63"/>
      <c r="C48" s="63"/>
      <c r="D48" s="63"/>
      <c r="E48" s="63"/>
      <c r="F48" s="63"/>
      <c r="G48" s="63"/>
      <c r="H48" s="64">
        <f>H35+H36+H37+H38+H39+H40+H41+H42+H43+H46+H47</f>
        <v>0</v>
      </c>
      <c r="I48" s="65"/>
    </row>
    <row r="49" spans="1:9" x14ac:dyDescent="0.25">
      <c r="A49" s="66" t="s">
        <v>14</v>
      </c>
      <c r="B49" s="67"/>
      <c r="C49" s="28" t="s">
        <v>38</v>
      </c>
      <c r="D49" s="29">
        <v>26383</v>
      </c>
      <c r="E49" s="29">
        <v>18699</v>
      </c>
      <c r="F49" s="40">
        <f>D49+E49</f>
        <v>45082</v>
      </c>
      <c r="G49" s="30"/>
      <c r="H49" s="30">
        <f>F49*G49</f>
        <v>0</v>
      </c>
      <c r="I49" s="42"/>
    </row>
    <row r="50" spans="1:9" x14ac:dyDescent="0.25">
      <c r="A50" s="54" t="s">
        <v>11</v>
      </c>
      <c r="B50" s="55"/>
      <c r="C50" s="11" t="s">
        <v>38</v>
      </c>
      <c r="D50" s="9">
        <v>22725</v>
      </c>
      <c r="E50" s="9">
        <v>20436</v>
      </c>
      <c r="F50" s="10">
        <f t="shared" ref="F50:F52" si="7">D50+E50</f>
        <v>43161</v>
      </c>
      <c r="G50" s="24"/>
      <c r="H50" s="24">
        <f>F50*G50</f>
        <v>0</v>
      </c>
      <c r="I50" s="37"/>
    </row>
    <row r="51" spans="1:9" x14ac:dyDescent="0.25">
      <c r="A51" s="54" t="s">
        <v>36</v>
      </c>
      <c r="B51" s="55"/>
      <c r="C51" s="11" t="s">
        <v>38</v>
      </c>
      <c r="D51" s="9">
        <v>11641</v>
      </c>
      <c r="E51" s="9">
        <v>10054</v>
      </c>
      <c r="F51" s="10">
        <f t="shared" si="7"/>
        <v>21695</v>
      </c>
      <c r="G51" s="24"/>
      <c r="H51" s="24">
        <f>F51*G51</f>
        <v>0</v>
      </c>
      <c r="I51" s="37"/>
    </row>
    <row r="52" spans="1:9" ht="15.75" thickBot="1" x14ac:dyDescent="0.3">
      <c r="A52" s="77" t="s">
        <v>35</v>
      </c>
      <c r="B52" s="78"/>
      <c r="C52" s="32" t="s">
        <v>38</v>
      </c>
      <c r="D52" s="43">
        <v>12</v>
      </c>
      <c r="E52" s="43">
        <v>1294</v>
      </c>
      <c r="F52" s="41">
        <f t="shared" si="7"/>
        <v>1306</v>
      </c>
      <c r="G52" s="34"/>
      <c r="H52" s="34">
        <f>F52*G52</f>
        <v>0</v>
      </c>
      <c r="I52" s="44"/>
    </row>
    <row r="53" spans="1:9" ht="15" customHeight="1" thickBot="1" x14ac:dyDescent="0.3">
      <c r="A53" s="47" t="s">
        <v>28</v>
      </c>
      <c r="B53" s="48"/>
      <c r="C53" s="48"/>
      <c r="D53" s="48"/>
      <c r="E53" s="48"/>
      <c r="F53" s="48"/>
      <c r="G53" s="48"/>
      <c r="H53" s="49">
        <f>SUM(H49:H52)</f>
        <v>0</v>
      </c>
      <c r="I53" s="50"/>
    </row>
    <row r="54" spans="1:9" ht="15.75" thickBot="1" x14ac:dyDescent="0.3">
      <c r="A54" s="70" t="s">
        <v>29</v>
      </c>
      <c r="B54" s="71"/>
      <c r="C54" s="17" t="s">
        <v>38</v>
      </c>
      <c r="D54" s="18">
        <v>56604</v>
      </c>
      <c r="E54" s="18">
        <v>5405</v>
      </c>
      <c r="F54" s="19">
        <f>D54+E54</f>
        <v>62009</v>
      </c>
      <c r="G54" s="23"/>
      <c r="H54" s="38">
        <f>F54*G54</f>
        <v>0</v>
      </c>
      <c r="I54" s="39"/>
    </row>
    <row r="55" spans="1:9" ht="15.75" thickBot="1" x14ac:dyDescent="0.3">
      <c r="A55" s="58" t="s">
        <v>83</v>
      </c>
      <c r="B55" s="59"/>
      <c r="C55" s="59"/>
      <c r="D55" s="59"/>
      <c r="E55" s="59"/>
      <c r="F55" s="59"/>
      <c r="G55" s="59"/>
      <c r="H55" s="59"/>
      <c r="I55" s="72"/>
    </row>
    <row r="56" spans="1:9" x14ac:dyDescent="0.25">
      <c r="A56" s="73" t="s">
        <v>73</v>
      </c>
      <c r="B56" s="74"/>
      <c r="C56" s="28" t="s">
        <v>38</v>
      </c>
      <c r="D56" s="29">
        <v>120</v>
      </c>
      <c r="E56" s="29">
        <v>3555</v>
      </c>
      <c r="F56" s="40">
        <f t="shared" ref="F56:F103" si="8">D56+E56</f>
        <v>3675</v>
      </c>
      <c r="G56" s="30"/>
      <c r="H56" s="30">
        <f>F56*G56</f>
        <v>0</v>
      </c>
      <c r="I56" s="31"/>
    </row>
    <row r="57" spans="1:9" x14ac:dyDescent="0.25">
      <c r="A57" s="56" t="s">
        <v>74</v>
      </c>
      <c r="B57" s="57"/>
      <c r="C57" s="11" t="s">
        <v>38</v>
      </c>
      <c r="D57" s="9">
        <v>0</v>
      </c>
      <c r="E57" s="9">
        <v>14</v>
      </c>
      <c r="F57" s="10">
        <f t="shared" si="8"/>
        <v>14</v>
      </c>
      <c r="G57" s="24"/>
      <c r="H57" s="24">
        <f t="shared" ref="H57:H103" si="9">F57*G57</f>
        <v>0</v>
      </c>
      <c r="I57" s="12"/>
    </row>
    <row r="58" spans="1:9" x14ac:dyDescent="0.25">
      <c r="A58" s="54" t="s">
        <v>67</v>
      </c>
      <c r="B58" s="55"/>
      <c r="C58" s="11" t="s">
        <v>38</v>
      </c>
      <c r="D58" s="9">
        <v>7</v>
      </c>
      <c r="E58" s="9">
        <v>0</v>
      </c>
      <c r="F58" s="10">
        <f t="shared" si="8"/>
        <v>7</v>
      </c>
      <c r="G58" s="24"/>
      <c r="H58" s="24">
        <f t="shared" si="9"/>
        <v>0</v>
      </c>
      <c r="I58" s="13"/>
    </row>
    <row r="59" spans="1:9" x14ac:dyDescent="0.25">
      <c r="A59" s="54" t="s">
        <v>50</v>
      </c>
      <c r="B59" s="55"/>
      <c r="C59" s="11" t="s">
        <v>38</v>
      </c>
      <c r="D59" s="20">
        <v>4</v>
      </c>
      <c r="E59" s="9">
        <v>0</v>
      </c>
      <c r="F59" s="10">
        <f t="shared" si="8"/>
        <v>4</v>
      </c>
      <c r="G59" s="24"/>
      <c r="H59" s="24">
        <f t="shared" si="9"/>
        <v>0</v>
      </c>
      <c r="I59" s="13"/>
    </row>
    <row r="60" spans="1:9" x14ac:dyDescent="0.25">
      <c r="A60" s="54" t="s">
        <v>75</v>
      </c>
      <c r="B60" s="55"/>
      <c r="C60" s="11" t="s">
        <v>38</v>
      </c>
      <c r="D60" s="20">
        <v>0</v>
      </c>
      <c r="E60" s="9">
        <v>20</v>
      </c>
      <c r="F60" s="10">
        <f t="shared" si="8"/>
        <v>20</v>
      </c>
      <c r="G60" s="24"/>
      <c r="H60" s="24">
        <f t="shared" si="9"/>
        <v>0</v>
      </c>
      <c r="I60" s="13"/>
    </row>
    <row r="61" spans="1:9" x14ac:dyDescent="0.25">
      <c r="A61" s="54" t="s">
        <v>51</v>
      </c>
      <c r="B61" s="55"/>
      <c r="C61" s="11" t="s">
        <v>38</v>
      </c>
      <c r="D61" s="9">
        <v>458</v>
      </c>
      <c r="E61" s="9">
        <v>124</v>
      </c>
      <c r="F61" s="10">
        <f t="shared" si="8"/>
        <v>582</v>
      </c>
      <c r="G61" s="24"/>
      <c r="H61" s="24">
        <f t="shared" si="9"/>
        <v>0</v>
      </c>
      <c r="I61" s="12"/>
    </row>
    <row r="62" spans="1:9" x14ac:dyDescent="0.25">
      <c r="A62" s="54" t="s">
        <v>52</v>
      </c>
      <c r="B62" s="55"/>
      <c r="C62" s="11" t="s">
        <v>38</v>
      </c>
      <c r="D62" s="9">
        <v>7294</v>
      </c>
      <c r="E62" s="9">
        <v>3905</v>
      </c>
      <c r="F62" s="10">
        <f t="shared" si="8"/>
        <v>11199</v>
      </c>
      <c r="G62" s="24"/>
      <c r="H62" s="24">
        <f t="shared" si="9"/>
        <v>0</v>
      </c>
      <c r="I62" s="12"/>
    </row>
    <row r="63" spans="1:9" x14ac:dyDescent="0.25">
      <c r="A63" s="54" t="s">
        <v>66</v>
      </c>
      <c r="B63" s="55"/>
      <c r="C63" s="11" t="s">
        <v>38</v>
      </c>
      <c r="D63" s="9">
        <v>29</v>
      </c>
      <c r="E63" s="9">
        <v>0</v>
      </c>
      <c r="F63" s="10">
        <f t="shared" si="8"/>
        <v>29</v>
      </c>
      <c r="G63" s="24"/>
      <c r="H63" s="24">
        <f t="shared" si="9"/>
        <v>0</v>
      </c>
      <c r="I63" s="12"/>
    </row>
    <row r="64" spans="1:9" x14ac:dyDescent="0.25">
      <c r="A64" s="54" t="s">
        <v>82</v>
      </c>
      <c r="B64" s="55"/>
      <c r="C64" s="11" t="s">
        <v>38</v>
      </c>
      <c r="D64" s="21">
        <v>29</v>
      </c>
      <c r="E64" s="9">
        <v>0</v>
      </c>
      <c r="F64" s="10">
        <f t="shared" si="8"/>
        <v>29</v>
      </c>
      <c r="G64" s="24"/>
      <c r="H64" s="24">
        <f t="shared" si="9"/>
        <v>0</v>
      </c>
      <c r="I64" s="12"/>
    </row>
    <row r="65" spans="1:9" x14ac:dyDescent="0.25">
      <c r="A65" s="54" t="s">
        <v>77</v>
      </c>
      <c r="B65" s="55"/>
      <c r="C65" s="11" t="s">
        <v>38</v>
      </c>
      <c r="D65" s="21">
        <v>0</v>
      </c>
      <c r="E65" s="9">
        <v>303</v>
      </c>
      <c r="F65" s="10">
        <f t="shared" si="8"/>
        <v>303</v>
      </c>
      <c r="G65" s="24"/>
      <c r="H65" s="24">
        <f t="shared" si="9"/>
        <v>0</v>
      </c>
      <c r="I65" s="12"/>
    </row>
    <row r="66" spans="1:9" x14ac:dyDescent="0.25">
      <c r="A66" s="54" t="s">
        <v>71</v>
      </c>
      <c r="B66" s="55"/>
      <c r="C66" s="11" t="s">
        <v>38</v>
      </c>
      <c r="D66" s="21">
        <v>100</v>
      </c>
      <c r="E66" s="9">
        <v>0</v>
      </c>
      <c r="F66" s="10">
        <f t="shared" si="8"/>
        <v>100</v>
      </c>
      <c r="G66" s="24"/>
      <c r="H66" s="24">
        <f t="shared" si="9"/>
        <v>0</v>
      </c>
      <c r="I66" s="12"/>
    </row>
    <row r="67" spans="1:9" x14ac:dyDescent="0.25">
      <c r="A67" s="54" t="s">
        <v>76</v>
      </c>
      <c r="B67" s="55"/>
      <c r="C67" s="11" t="s">
        <v>38</v>
      </c>
      <c r="D67" s="21">
        <v>0</v>
      </c>
      <c r="E67" s="9">
        <v>3</v>
      </c>
      <c r="F67" s="10">
        <f t="shared" si="8"/>
        <v>3</v>
      </c>
      <c r="G67" s="24"/>
      <c r="H67" s="24">
        <f t="shared" si="9"/>
        <v>0</v>
      </c>
      <c r="I67" s="12"/>
    </row>
    <row r="68" spans="1:9" x14ac:dyDescent="0.25">
      <c r="A68" s="54" t="s">
        <v>65</v>
      </c>
      <c r="B68" s="55"/>
      <c r="C68" s="11" t="s">
        <v>38</v>
      </c>
      <c r="D68" s="21">
        <v>20</v>
      </c>
      <c r="E68" s="9">
        <v>0</v>
      </c>
      <c r="F68" s="10">
        <f t="shared" si="8"/>
        <v>20</v>
      </c>
      <c r="G68" s="24"/>
      <c r="H68" s="24">
        <f t="shared" si="9"/>
        <v>0</v>
      </c>
      <c r="I68" s="12"/>
    </row>
    <row r="69" spans="1:9" x14ac:dyDescent="0.25">
      <c r="A69" s="54" t="s">
        <v>88</v>
      </c>
      <c r="B69" s="55"/>
      <c r="C69" s="11" t="s">
        <v>38</v>
      </c>
      <c r="D69" s="22">
        <v>838</v>
      </c>
      <c r="E69" s="9">
        <v>196</v>
      </c>
      <c r="F69" s="10">
        <f t="shared" si="8"/>
        <v>1034</v>
      </c>
      <c r="G69" s="24"/>
      <c r="H69" s="24">
        <f t="shared" si="9"/>
        <v>0</v>
      </c>
      <c r="I69" s="12"/>
    </row>
    <row r="70" spans="1:9" x14ac:dyDescent="0.25">
      <c r="A70" s="54" t="s">
        <v>94</v>
      </c>
      <c r="B70" s="55"/>
      <c r="C70" s="11" t="s">
        <v>38</v>
      </c>
      <c r="D70" s="22">
        <v>767</v>
      </c>
      <c r="E70" s="9">
        <v>505</v>
      </c>
      <c r="F70" s="10">
        <f t="shared" si="8"/>
        <v>1272</v>
      </c>
      <c r="G70" s="24"/>
      <c r="H70" s="24">
        <f t="shared" si="9"/>
        <v>0</v>
      </c>
      <c r="I70" s="12"/>
    </row>
    <row r="71" spans="1:9" x14ac:dyDescent="0.25">
      <c r="A71" s="54" t="s">
        <v>70</v>
      </c>
      <c r="B71" s="55"/>
      <c r="C71" s="11" t="s">
        <v>38</v>
      </c>
      <c r="D71" s="21">
        <v>20</v>
      </c>
      <c r="E71" s="9">
        <v>0</v>
      </c>
      <c r="F71" s="10">
        <f t="shared" si="8"/>
        <v>20</v>
      </c>
      <c r="G71" s="24"/>
      <c r="H71" s="24">
        <f t="shared" si="9"/>
        <v>0</v>
      </c>
      <c r="I71" s="12"/>
    </row>
    <row r="72" spans="1:9" x14ac:dyDescent="0.25">
      <c r="A72" s="54" t="s">
        <v>49</v>
      </c>
      <c r="B72" s="55"/>
      <c r="C72" s="11" t="s">
        <v>38</v>
      </c>
      <c r="D72" s="21">
        <v>168</v>
      </c>
      <c r="E72" s="9">
        <v>121</v>
      </c>
      <c r="F72" s="10">
        <f t="shared" si="8"/>
        <v>289</v>
      </c>
      <c r="G72" s="24"/>
      <c r="H72" s="24">
        <f t="shared" si="9"/>
        <v>0</v>
      </c>
      <c r="I72" s="12"/>
    </row>
    <row r="73" spans="1:9" x14ac:dyDescent="0.25">
      <c r="A73" s="54" t="s">
        <v>62</v>
      </c>
      <c r="B73" s="55"/>
      <c r="C73" s="11" t="s">
        <v>38</v>
      </c>
      <c r="D73" s="21">
        <v>50</v>
      </c>
      <c r="E73" s="9">
        <v>50</v>
      </c>
      <c r="F73" s="10">
        <f t="shared" si="8"/>
        <v>100</v>
      </c>
      <c r="G73" s="24"/>
      <c r="H73" s="24">
        <f t="shared" si="9"/>
        <v>0</v>
      </c>
      <c r="I73" s="12"/>
    </row>
    <row r="74" spans="1:9" x14ac:dyDescent="0.25">
      <c r="A74" s="54" t="s">
        <v>78</v>
      </c>
      <c r="B74" s="55"/>
      <c r="C74" s="11" t="s">
        <v>38</v>
      </c>
      <c r="D74" s="21">
        <v>1239</v>
      </c>
      <c r="E74" s="9">
        <v>46952</v>
      </c>
      <c r="F74" s="10">
        <f t="shared" si="8"/>
        <v>48191</v>
      </c>
      <c r="G74" s="24"/>
      <c r="H74" s="24">
        <f t="shared" si="9"/>
        <v>0</v>
      </c>
      <c r="I74" s="12"/>
    </row>
    <row r="75" spans="1:9" x14ac:dyDescent="0.25">
      <c r="A75" s="54" t="s">
        <v>19</v>
      </c>
      <c r="B75" s="55"/>
      <c r="C75" s="11" t="s">
        <v>38</v>
      </c>
      <c r="D75" s="21">
        <v>34843</v>
      </c>
      <c r="E75" s="9">
        <v>1953</v>
      </c>
      <c r="F75" s="10">
        <f t="shared" si="8"/>
        <v>36796</v>
      </c>
      <c r="G75" s="24"/>
      <c r="H75" s="24">
        <f t="shared" si="9"/>
        <v>0</v>
      </c>
      <c r="I75" s="12"/>
    </row>
    <row r="76" spans="1:9" x14ac:dyDescent="0.25">
      <c r="A76" s="54" t="s">
        <v>84</v>
      </c>
      <c r="B76" s="55"/>
      <c r="C76" s="11" t="s">
        <v>38</v>
      </c>
      <c r="D76" s="21">
        <v>0</v>
      </c>
      <c r="E76" s="9">
        <v>496</v>
      </c>
      <c r="F76" s="10">
        <f t="shared" si="8"/>
        <v>496</v>
      </c>
      <c r="G76" s="24"/>
      <c r="H76" s="24">
        <f t="shared" si="9"/>
        <v>0</v>
      </c>
      <c r="I76" s="12"/>
    </row>
    <row r="77" spans="1:9" x14ac:dyDescent="0.25">
      <c r="A77" s="54" t="s">
        <v>79</v>
      </c>
      <c r="B77" s="55"/>
      <c r="C77" s="11" t="s">
        <v>38</v>
      </c>
      <c r="D77" s="21">
        <v>0</v>
      </c>
      <c r="E77" s="9">
        <v>7159</v>
      </c>
      <c r="F77" s="10">
        <f t="shared" si="8"/>
        <v>7159</v>
      </c>
      <c r="G77" s="24"/>
      <c r="H77" s="24">
        <f t="shared" si="9"/>
        <v>0</v>
      </c>
      <c r="I77" s="12"/>
    </row>
    <row r="78" spans="1:9" x14ac:dyDescent="0.25">
      <c r="A78" s="54" t="s">
        <v>53</v>
      </c>
      <c r="B78" s="55"/>
      <c r="C78" s="11" t="s">
        <v>38</v>
      </c>
      <c r="D78" s="21">
        <v>6810</v>
      </c>
      <c r="E78" s="9">
        <v>4168</v>
      </c>
      <c r="F78" s="10">
        <f t="shared" si="8"/>
        <v>10978</v>
      </c>
      <c r="G78" s="24"/>
      <c r="H78" s="24">
        <f t="shared" si="9"/>
        <v>0</v>
      </c>
      <c r="I78" s="12"/>
    </row>
    <row r="79" spans="1:9" x14ac:dyDescent="0.25">
      <c r="A79" s="54" t="s">
        <v>58</v>
      </c>
      <c r="B79" s="55"/>
      <c r="C79" s="11" t="s">
        <v>38</v>
      </c>
      <c r="D79" s="21">
        <v>227</v>
      </c>
      <c r="E79" s="9">
        <v>0</v>
      </c>
      <c r="F79" s="10">
        <f t="shared" si="8"/>
        <v>227</v>
      </c>
      <c r="G79" s="24"/>
      <c r="H79" s="24">
        <f t="shared" si="9"/>
        <v>0</v>
      </c>
      <c r="I79" s="12"/>
    </row>
    <row r="80" spans="1:9" x14ac:dyDescent="0.25">
      <c r="A80" s="54" t="s">
        <v>60</v>
      </c>
      <c r="B80" s="55"/>
      <c r="C80" s="11" t="s">
        <v>38</v>
      </c>
      <c r="D80" s="21">
        <v>90</v>
      </c>
      <c r="E80" s="9">
        <v>0</v>
      </c>
      <c r="F80" s="10">
        <f t="shared" si="8"/>
        <v>90</v>
      </c>
      <c r="G80" s="24"/>
      <c r="H80" s="24">
        <f t="shared" si="9"/>
        <v>0</v>
      </c>
      <c r="I80" s="12"/>
    </row>
    <row r="81" spans="1:9" x14ac:dyDescent="0.25">
      <c r="A81" s="54" t="s">
        <v>64</v>
      </c>
      <c r="B81" s="55"/>
      <c r="C81" s="11" t="s">
        <v>38</v>
      </c>
      <c r="D81" s="21">
        <v>380</v>
      </c>
      <c r="E81" s="9">
        <v>1</v>
      </c>
      <c r="F81" s="10">
        <f t="shared" si="8"/>
        <v>381</v>
      </c>
      <c r="G81" s="24"/>
      <c r="H81" s="24">
        <f t="shared" si="9"/>
        <v>0</v>
      </c>
      <c r="I81" s="12"/>
    </row>
    <row r="82" spans="1:9" x14ac:dyDescent="0.25">
      <c r="A82" s="54" t="s">
        <v>95</v>
      </c>
      <c r="B82" s="55"/>
      <c r="C82" s="11" t="s">
        <v>38</v>
      </c>
      <c r="D82" s="21">
        <v>385</v>
      </c>
      <c r="E82" s="9">
        <v>0</v>
      </c>
      <c r="F82" s="10">
        <f t="shared" si="8"/>
        <v>385</v>
      </c>
      <c r="G82" s="24"/>
      <c r="H82" s="24">
        <f t="shared" si="9"/>
        <v>0</v>
      </c>
      <c r="I82" s="12"/>
    </row>
    <row r="83" spans="1:9" x14ac:dyDescent="0.25">
      <c r="A83" s="54" t="s">
        <v>97</v>
      </c>
      <c r="B83" s="55"/>
      <c r="C83" s="11" t="s">
        <v>38</v>
      </c>
      <c r="D83" s="21">
        <v>43</v>
      </c>
      <c r="E83" s="9">
        <v>34</v>
      </c>
      <c r="F83" s="10">
        <f t="shared" si="8"/>
        <v>77</v>
      </c>
      <c r="G83" s="24"/>
      <c r="H83" s="24">
        <f t="shared" si="9"/>
        <v>0</v>
      </c>
      <c r="I83" s="12"/>
    </row>
    <row r="84" spans="1:9" x14ac:dyDescent="0.25">
      <c r="A84" s="54" t="s">
        <v>98</v>
      </c>
      <c r="B84" s="55"/>
      <c r="C84" s="11" t="s">
        <v>38</v>
      </c>
      <c r="D84" s="21">
        <v>47</v>
      </c>
      <c r="E84" s="9">
        <v>32</v>
      </c>
      <c r="F84" s="10">
        <f t="shared" si="8"/>
        <v>79</v>
      </c>
      <c r="G84" s="24"/>
      <c r="H84" s="24">
        <f t="shared" si="9"/>
        <v>0</v>
      </c>
      <c r="I84" s="12"/>
    </row>
    <row r="85" spans="1:9" x14ac:dyDescent="0.25">
      <c r="A85" s="54" t="s">
        <v>99</v>
      </c>
      <c r="B85" s="55"/>
      <c r="C85" s="11" t="s">
        <v>38</v>
      </c>
      <c r="D85" s="21">
        <v>40</v>
      </c>
      <c r="E85" s="9">
        <v>20</v>
      </c>
      <c r="F85" s="10">
        <f t="shared" si="8"/>
        <v>60</v>
      </c>
      <c r="G85" s="24"/>
      <c r="H85" s="24">
        <f t="shared" si="9"/>
        <v>0</v>
      </c>
      <c r="I85" s="12"/>
    </row>
    <row r="86" spans="1:9" x14ac:dyDescent="0.25">
      <c r="A86" s="54" t="s">
        <v>69</v>
      </c>
      <c r="B86" s="55"/>
      <c r="C86" s="11" t="s">
        <v>38</v>
      </c>
      <c r="D86" s="21">
        <v>3635</v>
      </c>
      <c r="E86" s="9">
        <v>1494</v>
      </c>
      <c r="F86" s="10">
        <f t="shared" si="8"/>
        <v>5129</v>
      </c>
      <c r="G86" s="24"/>
      <c r="H86" s="24">
        <f t="shared" si="9"/>
        <v>0</v>
      </c>
      <c r="I86" s="12"/>
    </row>
    <row r="87" spans="1:9" x14ac:dyDescent="0.25">
      <c r="A87" s="54" t="s">
        <v>61</v>
      </c>
      <c r="B87" s="55"/>
      <c r="C87" s="11" t="s">
        <v>38</v>
      </c>
      <c r="D87" s="21">
        <v>320</v>
      </c>
      <c r="E87" s="9">
        <v>1826</v>
      </c>
      <c r="F87" s="10">
        <f t="shared" si="8"/>
        <v>2146</v>
      </c>
      <c r="G87" s="24"/>
      <c r="H87" s="24">
        <f t="shared" si="9"/>
        <v>0</v>
      </c>
      <c r="I87" s="12"/>
    </row>
    <row r="88" spans="1:9" x14ac:dyDescent="0.25">
      <c r="A88" s="56" t="s">
        <v>81</v>
      </c>
      <c r="B88" s="57"/>
      <c r="C88" s="11" t="s">
        <v>38</v>
      </c>
      <c r="D88" s="21">
        <v>0</v>
      </c>
      <c r="E88" s="9">
        <v>1466</v>
      </c>
      <c r="F88" s="10">
        <f t="shared" si="8"/>
        <v>1466</v>
      </c>
      <c r="G88" s="24"/>
      <c r="H88" s="24">
        <f t="shared" si="9"/>
        <v>0</v>
      </c>
      <c r="I88" s="12"/>
    </row>
    <row r="89" spans="1:9" x14ac:dyDescent="0.25">
      <c r="A89" s="56" t="s">
        <v>80</v>
      </c>
      <c r="B89" s="57"/>
      <c r="C89" s="11" t="s">
        <v>38</v>
      </c>
      <c r="D89" s="21">
        <v>0</v>
      </c>
      <c r="E89" s="9">
        <v>2444</v>
      </c>
      <c r="F89" s="10">
        <f t="shared" si="8"/>
        <v>2444</v>
      </c>
      <c r="G89" s="24"/>
      <c r="H89" s="24">
        <f t="shared" si="9"/>
        <v>0</v>
      </c>
      <c r="I89" s="12"/>
    </row>
    <row r="90" spans="1:9" x14ac:dyDescent="0.25">
      <c r="A90" s="54" t="s">
        <v>59</v>
      </c>
      <c r="B90" s="55"/>
      <c r="C90" s="11" t="s">
        <v>38</v>
      </c>
      <c r="D90" s="21">
        <v>459</v>
      </c>
      <c r="E90" s="9">
        <v>0</v>
      </c>
      <c r="F90" s="10">
        <f t="shared" si="8"/>
        <v>459</v>
      </c>
      <c r="G90" s="24"/>
      <c r="H90" s="24">
        <f t="shared" si="9"/>
        <v>0</v>
      </c>
      <c r="I90" s="12"/>
    </row>
    <row r="91" spans="1:9" x14ac:dyDescent="0.25">
      <c r="A91" s="54" t="s">
        <v>72</v>
      </c>
      <c r="B91" s="55"/>
      <c r="C91" s="11" t="s">
        <v>38</v>
      </c>
      <c r="D91" s="21">
        <v>900</v>
      </c>
      <c r="E91" s="9">
        <v>0</v>
      </c>
      <c r="F91" s="10">
        <f t="shared" si="8"/>
        <v>900</v>
      </c>
      <c r="G91" s="24"/>
      <c r="H91" s="24">
        <f t="shared" si="9"/>
        <v>0</v>
      </c>
      <c r="I91" s="12"/>
    </row>
    <row r="92" spans="1:9" x14ac:dyDescent="0.25">
      <c r="A92" s="54" t="s">
        <v>63</v>
      </c>
      <c r="B92" s="55"/>
      <c r="C92" s="11" t="s">
        <v>38</v>
      </c>
      <c r="D92" s="21">
        <v>3022</v>
      </c>
      <c r="E92" s="9">
        <v>5441</v>
      </c>
      <c r="F92" s="10">
        <f t="shared" si="8"/>
        <v>8463</v>
      </c>
      <c r="G92" s="24"/>
      <c r="H92" s="24">
        <f t="shared" si="9"/>
        <v>0</v>
      </c>
      <c r="I92" s="12"/>
    </row>
    <row r="93" spans="1:9" x14ac:dyDescent="0.25">
      <c r="A93" s="54" t="s">
        <v>86</v>
      </c>
      <c r="B93" s="55"/>
      <c r="C93" s="11" t="s">
        <v>38</v>
      </c>
      <c r="D93" s="21">
        <v>139</v>
      </c>
      <c r="E93" s="9">
        <v>0</v>
      </c>
      <c r="F93" s="10">
        <f t="shared" si="8"/>
        <v>139</v>
      </c>
      <c r="G93" s="24"/>
      <c r="H93" s="24">
        <f t="shared" si="9"/>
        <v>0</v>
      </c>
      <c r="I93" s="12"/>
    </row>
    <row r="94" spans="1:9" x14ac:dyDescent="0.25">
      <c r="A94" s="54" t="s">
        <v>87</v>
      </c>
      <c r="B94" s="55"/>
      <c r="C94" s="11" t="s">
        <v>38</v>
      </c>
      <c r="D94" s="21">
        <v>2</v>
      </c>
      <c r="E94" s="9">
        <v>0</v>
      </c>
      <c r="F94" s="10">
        <f t="shared" si="8"/>
        <v>2</v>
      </c>
      <c r="G94" s="24"/>
      <c r="H94" s="24">
        <f t="shared" si="9"/>
        <v>0</v>
      </c>
      <c r="I94" s="12"/>
    </row>
    <row r="95" spans="1:9" x14ac:dyDescent="0.25">
      <c r="A95" s="54" t="s">
        <v>56</v>
      </c>
      <c r="B95" s="55"/>
      <c r="C95" s="11" t="s">
        <v>38</v>
      </c>
      <c r="D95" s="21">
        <v>52</v>
      </c>
      <c r="E95" s="9">
        <v>0</v>
      </c>
      <c r="F95" s="10">
        <f t="shared" si="8"/>
        <v>52</v>
      </c>
      <c r="G95" s="24"/>
      <c r="H95" s="24">
        <f t="shared" si="9"/>
        <v>0</v>
      </c>
      <c r="I95" s="12"/>
    </row>
    <row r="96" spans="1:9" x14ac:dyDescent="0.25">
      <c r="A96" s="54" t="s">
        <v>57</v>
      </c>
      <c r="B96" s="55"/>
      <c r="C96" s="11" t="s">
        <v>38</v>
      </c>
      <c r="D96" s="21">
        <v>198</v>
      </c>
      <c r="E96" s="9">
        <v>0</v>
      </c>
      <c r="F96" s="10">
        <f t="shared" si="8"/>
        <v>198</v>
      </c>
      <c r="G96" s="24"/>
      <c r="H96" s="24">
        <f t="shared" si="9"/>
        <v>0</v>
      </c>
      <c r="I96" s="12"/>
    </row>
    <row r="97" spans="1:9" x14ac:dyDescent="0.25">
      <c r="A97" s="54" t="s">
        <v>55</v>
      </c>
      <c r="B97" s="55"/>
      <c r="C97" s="11" t="s">
        <v>38</v>
      </c>
      <c r="D97" s="21">
        <v>55</v>
      </c>
      <c r="E97" s="9">
        <v>0</v>
      </c>
      <c r="F97" s="10">
        <f t="shared" si="8"/>
        <v>55</v>
      </c>
      <c r="G97" s="24"/>
      <c r="H97" s="24">
        <f t="shared" si="9"/>
        <v>0</v>
      </c>
      <c r="I97" s="12"/>
    </row>
    <row r="98" spans="1:9" x14ac:dyDescent="0.25">
      <c r="A98" s="54" t="s">
        <v>46</v>
      </c>
      <c r="B98" s="55"/>
      <c r="C98" s="11" t="s">
        <v>38</v>
      </c>
      <c r="D98" s="21">
        <v>20</v>
      </c>
      <c r="E98" s="9">
        <v>0</v>
      </c>
      <c r="F98" s="10">
        <f t="shared" si="8"/>
        <v>20</v>
      </c>
      <c r="G98" s="24"/>
      <c r="H98" s="24">
        <f t="shared" si="9"/>
        <v>0</v>
      </c>
      <c r="I98" s="12"/>
    </row>
    <row r="99" spans="1:9" x14ac:dyDescent="0.25">
      <c r="A99" s="54" t="s">
        <v>45</v>
      </c>
      <c r="B99" s="55"/>
      <c r="C99" s="11" t="s">
        <v>38</v>
      </c>
      <c r="D99" s="21">
        <v>29</v>
      </c>
      <c r="E99" s="9">
        <v>182</v>
      </c>
      <c r="F99" s="10">
        <f t="shared" si="8"/>
        <v>211</v>
      </c>
      <c r="G99" s="24"/>
      <c r="H99" s="24">
        <f t="shared" si="9"/>
        <v>0</v>
      </c>
      <c r="I99" s="12"/>
    </row>
    <row r="100" spans="1:9" x14ac:dyDescent="0.25">
      <c r="A100" s="54" t="s">
        <v>102</v>
      </c>
      <c r="B100" s="55"/>
      <c r="C100" s="11" t="s">
        <v>38</v>
      </c>
      <c r="D100" s="21">
        <v>866</v>
      </c>
      <c r="E100" s="9">
        <v>434</v>
      </c>
      <c r="F100" s="10">
        <f t="shared" si="8"/>
        <v>1300</v>
      </c>
      <c r="G100" s="24"/>
      <c r="H100" s="24">
        <f t="shared" si="9"/>
        <v>0</v>
      </c>
      <c r="I100" s="12"/>
    </row>
    <row r="101" spans="1:9" x14ac:dyDescent="0.25">
      <c r="A101" s="54" t="s">
        <v>47</v>
      </c>
      <c r="B101" s="55"/>
      <c r="C101" s="11" t="s">
        <v>38</v>
      </c>
      <c r="D101" s="21">
        <v>17</v>
      </c>
      <c r="E101" s="9">
        <v>10</v>
      </c>
      <c r="F101" s="10">
        <f t="shared" si="8"/>
        <v>27</v>
      </c>
      <c r="G101" s="24"/>
      <c r="H101" s="24">
        <f t="shared" si="9"/>
        <v>0</v>
      </c>
      <c r="I101" s="12"/>
    </row>
    <row r="102" spans="1:9" x14ac:dyDescent="0.25">
      <c r="A102" s="54" t="s">
        <v>48</v>
      </c>
      <c r="B102" s="55"/>
      <c r="C102" s="11" t="s">
        <v>38</v>
      </c>
      <c r="D102" s="21">
        <v>237</v>
      </c>
      <c r="E102" s="9">
        <v>126</v>
      </c>
      <c r="F102" s="10">
        <f t="shared" si="8"/>
        <v>363</v>
      </c>
      <c r="G102" s="24"/>
      <c r="H102" s="24">
        <f t="shared" si="9"/>
        <v>0</v>
      </c>
      <c r="I102" s="12"/>
    </row>
    <row r="103" spans="1:9" ht="15.75" thickBot="1" x14ac:dyDescent="0.3">
      <c r="A103" s="68" t="s">
        <v>101</v>
      </c>
      <c r="B103" s="69"/>
      <c r="C103" s="32" t="s">
        <v>38</v>
      </c>
      <c r="D103" s="33">
        <v>0</v>
      </c>
      <c r="E103" s="33">
        <v>213</v>
      </c>
      <c r="F103" s="41">
        <f t="shared" si="8"/>
        <v>213</v>
      </c>
      <c r="G103" s="34"/>
      <c r="H103" s="34">
        <f t="shared" si="9"/>
        <v>0</v>
      </c>
      <c r="I103" s="35"/>
    </row>
    <row r="104" spans="1:9" ht="15.75" thickBot="1" x14ac:dyDescent="0.3">
      <c r="A104" s="47" t="s">
        <v>83</v>
      </c>
      <c r="B104" s="48"/>
      <c r="C104" s="48"/>
      <c r="D104" s="48"/>
      <c r="E104" s="48"/>
      <c r="F104" s="48"/>
      <c r="G104" s="48"/>
      <c r="H104" s="49">
        <f>SUM(H56:H103)</f>
        <v>0</v>
      </c>
      <c r="I104" s="50"/>
    </row>
    <row r="105" spans="1:9" ht="16.5" thickBot="1" x14ac:dyDescent="0.3">
      <c r="A105" s="91" t="s">
        <v>110</v>
      </c>
      <c r="B105" s="92"/>
      <c r="C105" s="92"/>
      <c r="D105" s="92"/>
      <c r="E105" s="92"/>
      <c r="F105" s="92"/>
      <c r="G105" s="92"/>
      <c r="H105" s="92"/>
      <c r="I105" s="93"/>
    </row>
    <row r="106" spans="1:9" ht="15.75" x14ac:dyDescent="0.25">
      <c r="A106" s="87" t="s">
        <v>105</v>
      </c>
      <c r="B106" s="88"/>
      <c r="C106" s="88"/>
      <c r="D106" s="88"/>
      <c r="E106" s="88"/>
      <c r="F106" s="88"/>
      <c r="G106" s="88"/>
      <c r="H106" s="89"/>
      <c r="I106" s="90"/>
    </row>
    <row r="108" spans="1:9" x14ac:dyDescent="0.25">
      <c r="A108" s="86"/>
      <c r="B108" s="86"/>
      <c r="C108" s="86"/>
      <c r="D108" s="25"/>
      <c r="E108" s="25"/>
      <c r="F108" s="25"/>
      <c r="G108" s="25"/>
      <c r="H108" s="26"/>
      <c r="I108" s="26"/>
    </row>
    <row r="109" spans="1:9" x14ac:dyDescent="0.25">
      <c r="A109" s="26"/>
      <c r="B109" s="27"/>
      <c r="C109" s="27"/>
      <c r="D109" s="25"/>
      <c r="E109" s="25"/>
      <c r="F109" s="25"/>
      <c r="G109" s="25"/>
      <c r="H109" s="26"/>
      <c r="I109" s="26"/>
    </row>
    <row r="110" spans="1:9" x14ac:dyDescent="0.25">
      <c r="A110" s="26"/>
      <c r="B110" s="27"/>
      <c r="C110" s="27"/>
      <c r="D110" s="25"/>
      <c r="E110" s="25"/>
      <c r="F110" s="25"/>
      <c r="G110" s="25"/>
      <c r="H110" s="84"/>
      <c r="I110" s="84"/>
    </row>
    <row r="111" spans="1:9" x14ac:dyDescent="0.25">
      <c r="A111" s="26"/>
      <c r="B111" s="27"/>
      <c r="C111" s="27"/>
      <c r="D111" s="25"/>
      <c r="E111" s="25"/>
      <c r="F111" s="25"/>
      <c r="G111" s="25"/>
      <c r="H111" s="85"/>
      <c r="I111" s="85"/>
    </row>
  </sheetData>
  <mergeCells count="118">
    <mergeCell ref="H4:I4"/>
    <mergeCell ref="A4:G4"/>
    <mergeCell ref="H110:I110"/>
    <mergeCell ref="H111:I111"/>
    <mergeCell ref="A108:C108"/>
    <mergeCell ref="A106:G106"/>
    <mergeCell ref="H106:I106"/>
    <mergeCell ref="A105:I105"/>
    <mergeCell ref="A101:B101"/>
    <mergeCell ref="A102:B102"/>
    <mergeCell ref="A103:B103"/>
    <mergeCell ref="A44:B44"/>
    <mergeCell ref="A45:B45"/>
    <mergeCell ref="A98:B98"/>
    <mergeCell ref="A99:B99"/>
    <mergeCell ref="A100:B100"/>
    <mergeCell ref="A92:B92"/>
    <mergeCell ref="A77:B77"/>
    <mergeCell ref="A94:B94"/>
    <mergeCell ref="A95:B95"/>
    <mergeCell ref="A87:B87"/>
    <mergeCell ref="A90:B90"/>
    <mergeCell ref="A88:B88"/>
    <mergeCell ref="A89:B89"/>
    <mergeCell ref="A91:B91"/>
    <mergeCell ref="A80:B80"/>
    <mergeCell ref="A81:B81"/>
    <mergeCell ref="A97:B97"/>
    <mergeCell ref="A96:B96"/>
    <mergeCell ref="A5:B5"/>
    <mergeCell ref="A7:B7"/>
    <mergeCell ref="A8:B8"/>
    <mergeCell ref="A9:B9"/>
    <mergeCell ref="A10:B10"/>
    <mergeCell ref="A11:B11"/>
    <mergeCell ref="A13:B13"/>
    <mergeCell ref="A14:B14"/>
    <mergeCell ref="A15:B15"/>
    <mergeCell ref="A76:B76"/>
    <mergeCell ref="A74:B74"/>
    <mergeCell ref="A93:B93"/>
    <mergeCell ref="A49:B49"/>
    <mergeCell ref="A50:B50"/>
    <mergeCell ref="A29:B29"/>
    <mergeCell ref="A70:B70"/>
    <mergeCell ref="A83:B83"/>
    <mergeCell ref="A84:B84"/>
    <mergeCell ref="A85:B85"/>
    <mergeCell ref="A82:B82"/>
    <mergeCell ref="A68:B68"/>
    <mergeCell ref="A86:B86"/>
    <mergeCell ref="A37:B37"/>
    <mergeCell ref="A71:B71"/>
    <mergeCell ref="A72:B72"/>
    <mergeCell ref="A73:B73"/>
    <mergeCell ref="A75:B75"/>
    <mergeCell ref="A78:B78"/>
    <mergeCell ref="A79:B79"/>
    <mergeCell ref="A30:B30"/>
    <mergeCell ref="A39:B39"/>
    <mergeCell ref="A52:B52"/>
    <mergeCell ref="A69:B69"/>
    <mergeCell ref="A41:B41"/>
    <mergeCell ref="A42:B42"/>
    <mergeCell ref="A62:B62"/>
    <mergeCell ref="A63:B63"/>
    <mergeCell ref="A67:B67"/>
    <mergeCell ref="A60:B60"/>
    <mergeCell ref="A38:B38"/>
    <mergeCell ref="A40:B40"/>
    <mergeCell ref="A12:B12"/>
    <mergeCell ref="A54:B54"/>
    <mergeCell ref="A16:B16"/>
    <mergeCell ref="A23:B23"/>
    <mergeCell ref="A19:B19"/>
    <mergeCell ref="A18:B18"/>
    <mergeCell ref="A20:B20"/>
    <mergeCell ref="A61:B61"/>
    <mergeCell ref="A55:I55"/>
    <mergeCell ref="A58:B58"/>
    <mergeCell ref="A56:B56"/>
    <mergeCell ref="A53:G53"/>
    <mergeCell ref="H53:I53"/>
    <mergeCell ref="A59:B59"/>
    <mergeCell ref="A51:B51"/>
    <mergeCell ref="A22:B22"/>
    <mergeCell ref="A31:B31"/>
    <mergeCell ref="A32:B32"/>
    <mergeCell ref="A33:B33"/>
    <mergeCell ref="A35:B35"/>
    <mergeCell ref="A43:B43"/>
    <mergeCell ref="A46:B46"/>
    <mergeCell ref="A47:B47"/>
    <mergeCell ref="A36:B36"/>
    <mergeCell ref="A104:G104"/>
    <mergeCell ref="H104:I104"/>
    <mergeCell ref="A1:I1"/>
    <mergeCell ref="A2:I2"/>
    <mergeCell ref="A3:I3"/>
    <mergeCell ref="A64:B64"/>
    <mergeCell ref="A66:B66"/>
    <mergeCell ref="A57:B57"/>
    <mergeCell ref="A65:B65"/>
    <mergeCell ref="A6:G6"/>
    <mergeCell ref="H6:I6"/>
    <mergeCell ref="A21:G21"/>
    <mergeCell ref="H21:I21"/>
    <mergeCell ref="A27:G27"/>
    <mergeCell ref="H27:I27"/>
    <mergeCell ref="A34:G34"/>
    <mergeCell ref="H34:I34"/>
    <mergeCell ref="A48:G48"/>
    <mergeCell ref="H48:I48"/>
    <mergeCell ref="A28:B28"/>
    <mergeCell ref="A24:B24"/>
    <mergeCell ref="A25:B25"/>
    <mergeCell ref="A26:B26"/>
    <mergeCell ref="A17:B17"/>
  </mergeCells>
  <phoneticPr fontId="6" type="noConversion"/>
  <conditionalFormatting sqref="D54:F54">
    <cfRule type="duplicateValues" dxfId="1" priority="35"/>
  </conditionalFormatting>
  <conditionalFormatting sqref="L43:L45">
    <cfRule type="duplicateValues" dxfId="0" priority="40"/>
  </conditionalFormatting>
  <printOptions horizontalCentered="1"/>
  <pageMargins left="0.82677165354330717" right="0.82677165354330717" top="0.74803149606299213" bottom="0.74803149606299213" header="0.31496062992125984" footer="0.31496062992125984"/>
  <pageSetup paperSize="9" scale="95" fitToHeight="0" orientation="landscape" r:id="rId1"/>
  <headerFooter>
    <oddHeader>&amp;F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Náchod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Kapustová</dc:creator>
  <cp:lastModifiedBy>IT ONN</cp:lastModifiedBy>
  <cp:lastPrinted>2025-07-10T06:39:45Z</cp:lastPrinted>
  <dcterms:created xsi:type="dcterms:W3CDTF">2013-01-03T06:57:07Z</dcterms:created>
  <dcterms:modified xsi:type="dcterms:W3CDTF">2025-07-10T06:40:25Z</dcterms:modified>
</cp:coreProperties>
</file>