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6 -  AV technika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'D.1.6 -  AV technika'!$C$119:$K$162</definedName>
    <definedName name="_xlnm.Print_Area" localSheetId="1">'D.1.6 -  AV technika'!$C$4:$J$76,'D.1.6 -  AV technika'!$C$82:$J$101,'D.1.6 -  AV technika'!$C$107:$K$162</definedName>
    <definedName name="_xlnm.Print_Titles" localSheetId="1">'D.1.6 -  AV technika'!$119:$119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89"/>
  <c r="E7"/>
  <c r="E110"/>
  <c i="1" r="L90"/>
  <c r="AM90"/>
  <c r="AM89"/>
  <c r="L89"/>
  <c r="AM87"/>
  <c r="L87"/>
  <c r="L85"/>
  <c r="L84"/>
  <c i="2" r="J157"/>
  <c r="J138"/>
  <c r="BK126"/>
  <c r="J159"/>
  <c r="BK144"/>
  <c r="J126"/>
  <c r="BK157"/>
  <c r="BK146"/>
  <c r="BK128"/>
  <c r="BK161"/>
  <c r="J133"/>
  <c r="J150"/>
  <c r="BK135"/>
  <c r="BK142"/>
  <c r="J128"/>
  <c r="BK122"/>
  <c r="BK150"/>
  <c r="BK138"/>
  <c r="J122"/>
  <c r="J142"/>
  <c r="BK155"/>
  <c r="BK133"/>
  <c i="1" r="AS94"/>
  <c i="2" r="BK148"/>
  <c r="J131"/>
  <c r="J161"/>
  <c r="J155"/>
  <c r="J144"/>
  <c r="BK124"/>
  <c r="J146"/>
  <c r="J148"/>
  <c r="BK131"/>
  <c r="J153"/>
  <c r="J140"/>
  <c r="J124"/>
  <c r="BK159"/>
  <c r="BK153"/>
  <c r="BK140"/>
  <c r="J135"/>
  <c l="1" r="R121"/>
  <c r="BK121"/>
  <c r="BK130"/>
  <c r="J130"/>
  <c r="J98"/>
  <c r="BK137"/>
  <c r="J137"/>
  <c r="J99"/>
  <c r="BK152"/>
  <c r="J152"/>
  <c r="J100"/>
  <c r="R152"/>
  <c r="T121"/>
  <c r="R130"/>
  <c r="P137"/>
  <c r="T137"/>
  <c r="T152"/>
  <c r="P121"/>
  <c r="P130"/>
  <c r="T130"/>
  <c r="R137"/>
  <c r="P152"/>
  <c r="E85"/>
  <c r="F116"/>
  <c r="J117"/>
  <c r="BE122"/>
  <c r="BE133"/>
  <c r="BE138"/>
  <c r="BE140"/>
  <c r="BE144"/>
  <c r="BE146"/>
  <c r="BE150"/>
  <c r="BE153"/>
  <c r="BE157"/>
  <c r="J91"/>
  <c r="J114"/>
  <c r="BE128"/>
  <c r="BE135"/>
  <c r="BE155"/>
  <c r="F92"/>
  <c r="BE126"/>
  <c r="BE131"/>
  <c r="BE148"/>
  <c r="BE161"/>
  <c r="BE124"/>
  <c r="BE142"/>
  <c r="BE159"/>
  <c r="F37"/>
  <c i="1" r="BD95"/>
  <c r="BD94"/>
  <c r="W33"/>
  <c i="2" r="J34"/>
  <c i="1" r="AW95"/>
  <c i="2" r="F36"/>
  <c i="1" r="BC95"/>
  <c r="BC94"/>
  <c r="W32"/>
  <c i="2" r="F34"/>
  <c i="1" r="BA95"/>
  <c r="BA94"/>
  <c r="AW94"/>
  <c r="AK30"/>
  <c i="2" r="F35"/>
  <c i="1" r="BB95"/>
  <c r="BB94"/>
  <c r="AX94"/>
  <c i="2" l="1" r="P120"/>
  <c i="1" r="AU95"/>
  <c i="2" r="T120"/>
  <c r="BK120"/>
  <c r="J120"/>
  <c r="J96"/>
  <c r="R120"/>
  <c r="J121"/>
  <c r="J97"/>
  <c i="1" r="AU94"/>
  <c i="2" r="J33"/>
  <c i="1" r="AV95"/>
  <c r="AT95"/>
  <c r="W31"/>
  <c r="AY94"/>
  <c i="2" r="F33"/>
  <c i="1" r="AZ95"/>
  <c r="AZ94"/>
  <c r="AV94"/>
  <c r="AK29"/>
  <c r="W30"/>
  <c i="2" l="1" r="J30"/>
  <c i="1" r="AG95"/>
  <c r="AG94"/>
  <c r="AK26"/>
  <c r="AK35"/>
  <c r="AT94"/>
  <c r="W29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<sst xmlns="http://schemas.openxmlformats.org/spreadsheetml/2006/main">
  <si>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</si>
  <si>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</si>
  <si>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</si>
  <si>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</si>
  <si>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</si>
  <si>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{ae8ebd2e-0638-47ae-93f4-a5b928f4e272}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</si>
  <si>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</si>
  <si>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</si>
  <si>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</si>
  <si>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</si>
  <si>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</si>
  <si>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</si>
  <si>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</si>
  <si>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</si>
  <si>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4813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</si>
  <si>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</si>
  <si>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</si>
  <si>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spojené s vestavbou do podkroví VOŠŽ a SZŠ Hradec Králové - AV</t>
  </si>
  <si>
    <t>KSO:</t>
  </si>
  <si>
    <t>CC-CZ:</t>
  </si>
  <si>
    <t>Místo:</t>
  </si>
  <si>
    <t xml:space="preserve"> </t>
  </si>
  <si>
    <t>Datum:</t>
  </si>
  <si>
    <t>22. 4. 2024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</si>
  <si>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</si>
  <si>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</si>
  <si>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</si>
  <si>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</si>
  <si>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</si>
  <si>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</si>
  <si>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</si>
  <si>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</si>
  <si>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</si>
  <si>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</si>
  <si>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</si>
  <si>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</si>
  <si>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</si>
  <si>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</si>
  <si>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</si>
  <si>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</si>
  <si>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</si>
  <si>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</si>
  <si>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</si>
  <si>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</si>
  <si>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</si>
  <si>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</si>
  <si>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</si>
  <si>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</si>
  <si>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</si>
  <si>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</si>
  <si>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</si>
  <si>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</si>
  <si>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</si>
  <si>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</si>
  <si>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</si>
  <si>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</si>
  <si>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</si>
  <si>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</si>
  <si>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</si>
  <si>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</si>
  <si>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</si>
  <si>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</si>
  <si>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</si>
  <si>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</si>
  <si>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</si>
  <si>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</si>
  <si>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</si>
  <si>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</si>
  <si>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</si>
  <si>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</si>
  <si>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</si>
  <si>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</si>
  <si>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</si>
  <si>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</si>
  <si>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</si>
  <si>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</si>
  <si>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</si>
  <si>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</si>
  <si>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D.1.6</t>
  </si>
  <si>
    <t xml:space="preserve"> AV technika</t>
  </si>
  <si>
    <t>STA</t>
  </si>
  <si>
    <t>1</t>
  </si>
  <si>
    <t>{1b9ee1af-2464-4486-a139-ebfc4ad62cf3}</t>
  </si>
  <si>
    <t>2</t>
  </si>
  <si>
    <t>KRYCÍ LIST SOUPISU PRACÍ</t>
  </si>
  <si>
    <t>Objekt:</t>
  </si>
  <si>
    <t xml:space="preserve">D.1.6 -  AV technika</t>
  </si>
  <si>
    <t>REKAPITULACE ČLENĚNÍ SOUPISU PRACÍ</t>
  </si>
  <si>
    <t>Kód dílu - Popis</t>
  </si>
  <si>
    <t>Cena celkem [CZK]</t>
  </si>
  <si>
    <t>Náklady ze soupisu prací</t>
  </si>
  <si>
    <t>-1</t>
  </si>
  <si>
    <t>D1 - Zobrazovače + příslušenství</t>
  </si>
  <si>
    <t>D2 - Zdroje signálu, přípojná místa</t>
  </si>
  <si>
    <t>D3 - AV kabeláž</t>
  </si>
  <si>
    <t>D4 - Instalace, programování, služby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</si>
  <si>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</si>
  <si>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</si>
  <si>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</si>
  <si>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</si>
  <si>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</si>
  <si>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</si>
  <si>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</si>
  <si>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</si>
  <si>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</si>
  <si>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</si>
  <si>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</si>
  <si>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</si>
  <si>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</si>
  <si>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</si>
  <si>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Zobrazovače + příslušenství</t>
  </si>
  <si>
    <t>ROZPOCET</t>
  </si>
  <si>
    <t>K</t>
  </si>
  <si>
    <t>Pol1</t>
  </si>
  <si>
    <t>Velkoformátový monitor Velikost zobrazované plochy s úhlopříčkou min. 86" (218,44 cm), obraz s rozlišením min. 4K (3840 x 2160bodů). Životnost podsvícení/zdroje světla min. 20000 h. Ozvučení min. 20W.</t>
  </si>
  <si>
    <t>ks</t>
  </si>
  <si>
    <t>4</t>
  </si>
  <si>
    <t>PP</t>
  </si>
  <si>
    <t>Pol2</t>
  </si>
  <si>
    <t>Ocelový držák na monitor Ocelový nástěnný držák pro upevnění TV s úhlopříčkou 86" (218,44 cm) nebo více, min. nosnost 55kg, VESA 200 x 200, 300 x 200, 300 x 300, 400 x 200, 400 x 300, 400 x 400, 600 x 400, 800 x 400, min. náklon směrem dolu o 10°.</t>
  </si>
  <si>
    <t>3</t>
  </si>
  <si>
    <t>Pol3</t>
  </si>
  <si>
    <t>Soundbar Nástěnný soundbar s rozhraním HDMI (ARC), USB, Bluetooth, min. celkový výkon 50W, napájení ze sítě, frekvenční rozsah min. 100Hz nebo méně a 20kHz nebo více.</t>
  </si>
  <si>
    <t>6</t>
  </si>
  <si>
    <t>Pol4</t>
  </si>
  <si>
    <t>Kancelářský monitor Monitor s viditelnou uhlopříčkou min. 68,58cm (27"), LED podsvícení, rozlišení min. 1920x1080, pozorovací úhel 178° vodorovně, 178° svisle, jas 250 cd/m2, kontrastní poměr 1000:1 statický, doba odezvy max. 5ms, video vstupy HDMI, Displ</t>
  </si>
  <si>
    <t>8</t>
  </si>
  <si>
    <t>Kancelářský monitor Monitor s viditelnou uhlopříčkou min. 68,58cm (27"), LED podsvícení, rozlišení min. 1920x1080, pozorovací úhel 178° vodorovně, 178° svisle, jas 250 cd/m2, kontrastní poměr 1000:1 statický, doba odezvy max. 5ms, video vstupy HDMI, DisplayPort, VGA, náklon min. -5 až +20°, kloubové otáčení 90° (Pivot), výškově nastavitelný stojan</t>
  </si>
  <si>
    <t>D2</t>
  </si>
  <si>
    <t>Zdroje signálu, přípojná místa</t>
  </si>
  <si>
    <t>5</t>
  </si>
  <si>
    <t>Pol5</t>
  </si>
  <si>
    <t>Přípojné místno katedra Nerezové/hliníkové přípojné místo s víkem pro instalaci do desky stolu nebo do podlahy. Kabeláž a 230V zásuvky uschovány pod víkem. Vybavení 4x 230V zásuvka. Pull-Out kladkový systém pro instalaci 3 vytahovacích kabelů (součástí vy</t>
  </si>
  <si>
    <t>10</t>
  </si>
  <si>
    <t xml:space="preserve">Přípojné místno katedra Nerezové/hliníkové přípojné místo s víkem pro instalaci do desky stolu nebo do podlahy. Kabeláž a 230V zásuvky uschovány pod víkem. Vybavení 4x 230V zásuvka. Pull-Out kladkový systém pro instalaci 3 vytahovacích kabelů (součástí vytahovací kabely 2x HDMI a 1x LAN). Možnost barevného provedení černá, stříbrná, bílá (bude zvoleno dle požadavku investora).  PŘÍSTROJOVÁ JEDNOTKA PRO MONTÁŽ KANÁLŮ 274X221X66 PA  RAL 7011</t>
  </si>
  <si>
    <t>Pol6</t>
  </si>
  <si>
    <t>PC katedra PC s min. parametry: case desktop mini s min. 65W zdrojem s účinnosti až 89% , CPU min. datum vydání čipu v roce 2022 a min. i5 nebo ryzen 5, operační paměť 16GB DDR4, SSD disk 512GB, LAN, WiFi 6 ax, Bluetooth, USB-C 3.2, USB 3.2, USB 2.0, Disp</t>
  </si>
  <si>
    <t>PC katedra PC s min. parametry: case desktop mini s min. 65W zdrojem s účinnosti až 89% , CPU min. datum vydání čipu v roce 2022 a min. i5 nebo ryzen 5, operační paměť 16GB DDR4, SSD disk 512GB, LAN, WiFi 6 ax, Bluetooth, USB-C 3.2, USB 3.2, USB 2.0, DisplayPort, HDMI, klávesnice, myš, operační systém Windows 11 pro, servisní služba u zákazníka s odezvou do následujícího pracovního dne od nahlášení servisní události</t>
  </si>
  <si>
    <t>7</t>
  </si>
  <si>
    <t>Pol7</t>
  </si>
  <si>
    <t xml:space="preserve">Dokovací stanice Výkonná dokovací stanice vhodná do kanceláře, umožní připojení dalších periferií nebo jiných zařízení s příslušnými konektory k notebooku nebo PC a podporuje až 2x externí monitor v rozlišení 4K. Obsahuje  konektory 2x DisplayPort, 2x USB</t>
  </si>
  <si>
    <t>14</t>
  </si>
  <si>
    <t xml:space="preserve">Dokovací stanice Výkonná dokovací stanice vhodná do kanceláře, umožní připojení dalších periferií nebo jiných zařízení s příslušnými konektory k notebooku nebo PC a podporuje až 2x externí monitor v rozlišení 4K. Obsahuje  konektory 2x DisplayPort, 2x USB-C, 3x USB 3.0, 2x USB 2.0, Ethernet, Combo Audio port. Malé rozměry, nízká váha, odolné zpracování, LED indikace, tlačítko on/off, VESA uchycení. K dokovací stanici je přiložen napájecí adaptér USB-C o celkovém výkonu 77 W (USB-C port: 65W a 1x USB-A port o výkonu 12 W).</t>
  </si>
  <si>
    <t>D3</t>
  </si>
  <si>
    <t>AV kabeláž</t>
  </si>
  <si>
    <t>Pol8</t>
  </si>
  <si>
    <t>Kabel HDMI HDMI kabel 1-3m (dle využití) s minimálními technickými parametry: Rozlišení 4K*2K @ 60Hz. 99.9% měděný vodič nebo postříbřené měděné jádro. Trojitě stíněný kabel a extra stínění v konektoru. Podpora audio return channel (ARC), 3D, HDCP, CEC. V</t>
  </si>
  <si>
    <t>16</t>
  </si>
  <si>
    <t>Kabel HDMI HDMI kabel 1-3m (dle využití) s minimálními technickými parametry: Rozlišení 4K*2K @ 60Hz. 99.9% měděný vodič nebo postříbřené měděné jádro. Trojitě stíněný kabel a extra stínění v konektoru. Podpora audio return channel (ARC), 3D, HDCP, CEC. Vysoká flexibilita.</t>
  </si>
  <si>
    <t>9</t>
  </si>
  <si>
    <t>Pol9</t>
  </si>
  <si>
    <t>Kabel DisplayPort Kabel typu 8K DisplayPort na DisplayPort, s podporou rozlišení až 8K @ 60 Hz, 5K @ 60 Hz, 4K @ 120 Hz. Rozhraní: 2 x DisplayPort Male. Délka: 2 m.</t>
  </si>
  <si>
    <t>18</t>
  </si>
  <si>
    <t>Pol10</t>
  </si>
  <si>
    <t>Kabel HDMI HDMI kabel 7m zlacený s minimálními technickými parametry: Optický kabel, Ultra High Speed, HDMI 2.1, Rozlišení 8K@60Hz, 4K@120Hz, YUV 4:4:4, maximální datový přenos 48 Gb/s, o průměru 5mm - 4x optické vlákno OM3 + 7x vodičů. Vysoká flexibilita</t>
  </si>
  <si>
    <t>20</t>
  </si>
  <si>
    <t>Kabel HDMI HDMI kabel 7m zlacený s minimálními technickými parametry: Optický kabel, Ultra High Speed, HDMI 2.1, Rozlišení 8K@60Hz, 4K@120Hz, YUV 4:4:4, maximální datový přenos 48 Gb/s, o průměru 5mm - 4x optické vlákno OM3 + 7x vodičů. Vysoká flexibilita.</t>
  </si>
  <si>
    <t>11</t>
  </si>
  <si>
    <t>Pol11</t>
  </si>
  <si>
    <t>Redukce USB-C - USB-A Adaptér USB-C na USB nabízí rychlý přenos dat a nabíjení, vyroben ze slitiny hliníků a TPU, přenosová rychlost až 480 Mbit/s, podpora OTG.</t>
  </si>
  <si>
    <t>22</t>
  </si>
  <si>
    <t>Pol12</t>
  </si>
  <si>
    <t>Patch kabel FTP CAT6 patch kabel délka 1-3 m (dle využití), AWG26, izolace polyethylen, plášť PVC, typ konektorů RJ45/RJ45</t>
  </si>
  <si>
    <t>24</t>
  </si>
  <si>
    <t>13</t>
  </si>
  <si>
    <t>Pol13</t>
  </si>
  <si>
    <t>Konektory Set konetorů k signálové kabeláži (audio, RJ45, RS232, atd.)</t>
  </si>
  <si>
    <t>kpl</t>
  </si>
  <si>
    <t>26</t>
  </si>
  <si>
    <t>Pol14</t>
  </si>
  <si>
    <t>Montážní materiál Ostatní drobný montážní materiál (lišty, pásky, svorky, kotvící materiál, atd.)</t>
  </si>
  <si>
    <t>28</t>
  </si>
  <si>
    <t>D4</t>
  </si>
  <si>
    <t>Instalace, programování, služby</t>
  </si>
  <si>
    <t>15</t>
  </si>
  <si>
    <t>Pol15</t>
  </si>
  <si>
    <t>Instalace Instalace video techniky (Videotechnika, velkoformátový monitor, držák, dokovací stanice atd.)</t>
  </si>
  <si>
    <t>30</t>
  </si>
  <si>
    <t>Pol16</t>
  </si>
  <si>
    <t>Instalace Instalace audio techniky (Soundbar)</t>
  </si>
  <si>
    <t>32</t>
  </si>
  <si>
    <t>17</t>
  </si>
  <si>
    <t>Pol17</t>
  </si>
  <si>
    <t>Instalace Instalace kabeláže včetně konektorů (Příprava a pokládka kabelového svazku. Konektory: audio, video, řízení, krabice)</t>
  </si>
  <si>
    <t>34</t>
  </si>
  <si>
    <t>Pol18</t>
  </si>
  <si>
    <t>Instalace IT služby (Instalace a nastavení PC, Instalace a konfigurace SW pro interaktivní zařízení, Konfigurace, Konzultace)</t>
  </si>
  <si>
    <t>h</t>
  </si>
  <si>
    <t>38</t>
  </si>
  <si>
    <t>19</t>
  </si>
  <si>
    <t>Pol19</t>
  </si>
  <si>
    <t>Přesun hmot procentní pro AV techniku v objektech v přes 12 do 24 m</t>
  </si>
  <si>
    <t>%</t>
  </si>
  <si>
    <t>-270935648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</si>
</sst>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18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21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26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27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28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L14" s="18"/>
      <c r="AM14" s="18"/>
      <c r="AN14" s="30" t="s">
        <v>28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29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21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26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30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21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26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30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34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35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36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37</v>
      </c>
      <c r="E29" s="43"/>
      <c r="F29" s="28" t="s">
        <v>38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39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40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41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42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43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44</v>
      </c>
      <c r="U35" s="50"/>
      <c r="V35" s="50"/>
      <c r="W35" s="50"/>
      <c r="X35" s="52" t="s">
        <v>45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46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47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48</v>
      </c>
      <c r="AI60" s="38"/>
      <c r="AJ60" s="38"/>
      <c r="AK60" s="38"/>
      <c r="AL60" s="38"/>
      <c r="AM60" s="60" t="s">
        <v>49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50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51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48</v>
      </c>
      <c r="AI75" s="38"/>
      <c r="AJ75" s="38"/>
      <c r="AK75" s="38"/>
      <c r="AL75" s="38"/>
      <c r="AM75" s="60" t="s">
        <v>49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4813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Stavební úpravy spojené s vestavbou do podkroví VOŠŽ a SZŠ Hradec Králové - AV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22. 4. 2024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76" t="str">
        <f>IF(E17="","",E17)</f>
        <v xml:space="preserve"> </v>
      </c>
      <c r="AN89" s="67"/>
      <c r="AO89" s="67"/>
      <c r="AP89" s="67"/>
      <c r="AQ89" s="36"/>
      <c r="AR89" s="40"/>
      <c r="AS89" s="77" t="s">
        <v>53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31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54</v>
      </c>
      <c r="D92" s="90"/>
      <c r="E92" s="90"/>
      <c r="F92" s="90"/>
      <c r="G92" s="90"/>
      <c r="H92" s="91"/>
      <c r="I92" s="92" t="s">
        <v>55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56</v>
      </c>
      <c r="AH92" s="90"/>
      <c r="AI92" s="90"/>
      <c r="AJ92" s="90"/>
      <c r="AK92" s="90"/>
      <c r="AL92" s="90"/>
      <c r="AM92" s="90"/>
      <c r="AN92" s="92" t="s">
        <v>57</v>
      </c>
      <c r="AO92" s="90"/>
      <c r="AP92" s="94"/>
      <c r="AQ92" s="95" t="s">
        <v>58</v>
      </c>
      <c r="AR92" s="40"/>
      <c r="AS92" s="96" t="s">
        <v>59</v>
      </c>
      <c r="AT92" s="97" t="s">
        <v>60</v>
      </c>
      <c r="AU92" s="97" t="s">
        <v>61</v>
      </c>
      <c r="AV92" s="97" t="s">
        <v>62</v>
      </c>
      <c r="AW92" s="97" t="s">
        <v>63</v>
      </c>
      <c r="AX92" s="97" t="s">
        <v>64</v>
      </c>
      <c r="AY92" s="97" t="s">
        <v>65</v>
      </c>
      <c r="AZ92" s="97" t="s">
        <v>66</v>
      </c>
      <c r="BA92" s="97" t="s">
        <v>67</v>
      </c>
      <c r="BB92" s="97" t="s">
        <v>68</v>
      </c>
      <c r="BC92" s="97" t="s">
        <v>69</v>
      </c>
      <c r="BD92" s="98" t="s">
        <v>70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71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72</v>
      </c>
      <c r="BT94" s="113" t="s">
        <v>73</v>
      </c>
      <c r="BU94" s="114" t="s">
        <v>74</v>
      </c>
      <c r="BV94" s="113" t="s">
        <v>75</v>
      </c>
      <c r="BW94" s="113" t="s">
        <v>5</v>
      </c>
      <c r="BX94" s="113" t="s">
        <v>76</v>
      </c>
      <c r="CL94" s="113" t="s">
        <v>1</v>
      </c>
    </row>
    <row r="95" s="7" customFormat="1" ht="16.5" customHeight="1">
      <c r="A95" s="115" t="s">
        <v>77</v>
      </c>
      <c r="B95" s="116"/>
      <c r="C95" s="117"/>
      <c r="D95" s="118" t="s">
        <v>78</v>
      </c>
      <c r="E95" s="118"/>
      <c r="F95" s="118"/>
      <c r="G95" s="118"/>
      <c r="H95" s="118"/>
      <c r="I95" s="119"/>
      <c r="J95" s="118" t="s">
        <v>79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'D.1.6 -  AV technika'!J30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'D.1.6 -  AV technika'!P120</f>
        <v>0</v>
      </c>
      <c r="AV95" s="124">
        <f>'D.1.6 -  AV technika'!J33</f>
        <v>0</v>
      </c>
      <c r="AW95" s="124">
        <f>'D.1.6 -  AV technika'!J34</f>
        <v>0</v>
      </c>
      <c r="AX95" s="124">
        <f>'D.1.6 -  AV technika'!J35</f>
        <v>0</v>
      </c>
      <c r="AY95" s="124">
        <f>'D.1.6 -  AV technika'!J36</f>
        <v>0</v>
      </c>
      <c r="AZ95" s="124">
        <f>'D.1.6 -  AV technika'!F33</f>
        <v>0</v>
      </c>
      <c r="BA95" s="124">
        <f>'D.1.6 -  AV technika'!F34</f>
        <v>0</v>
      </c>
      <c r="BB95" s="124">
        <f>'D.1.6 -  AV technika'!F35</f>
        <v>0</v>
      </c>
      <c r="BC95" s="124">
        <f>'D.1.6 -  AV technika'!F36</f>
        <v>0</v>
      </c>
      <c r="BD95" s="126">
        <f>'D.1.6 -  AV technika'!F37</f>
        <v>0</v>
      </c>
      <c r="BE95" s="7"/>
      <c r="BT95" s="127" t="s">
        <v>81</v>
      </c>
      <c r="BV95" s="127" t="s">
        <v>75</v>
      </c>
      <c r="BW95" s="127" t="s">
        <v>82</v>
      </c>
      <c r="BX95" s="127" t="s">
        <v>5</v>
      </c>
      <c r="CL95" s="127" t="s">
        <v>1</v>
      </c>
      <c r="CM95" s="127" t="s">
        <v>83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PIWegIcqjZjcVQnJO4zWoZrj9GfaSzM2v0Mjio96oKxIjjDS1HpD931K8GPBVdb2ikRCFNgarNZQ4vN8SAnteg==" hashValue="IRs7HC5T3H7tYlCGxxp6jqai7Q9qCvpw0P529d1EufeDcb68vqkzqnq0lJUsvv3nJlN+m4QHvoX3w0LnUlloX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.1.6 -  AV 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83</v>
      </c>
    </row>
    <row r="4" s="1" customFormat="1" ht="24.96" customHeight="1">
      <c r="B4" s="16"/>
      <c r="D4" s="130" t="s">
        <v>84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16</v>
      </c>
      <c r="L6" s="16"/>
    </row>
    <row r="7" s="1" customFormat="1" ht="26.25" customHeight="1">
      <c r="B7" s="16"/>
      <c r="E7" s="133" t="str">
        <f>'Rekapitulace stavby'!K6</f>
        <v>Stavební úpravy spojené s vestavbou do podkroví VOŠŽ a SZŠ Hradec Králové - AV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85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86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18</v>
      </c>
      <c r="E11" s="34"/>
      <c r="F11" s="135" t="s">
        <v>1</v>
      </c>
      <c r="G11" s="34"/>
      <c r="H11" s="34"/>
      <c r="I11" s="132" t="s">
        <v>19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20</v>
      </c>
      <c r="E12" s="34"/>
      <c r="F12" s="135" t="s">
        <v>21</v>
      </c>
      <c r="G12" s="34"/>
      <c r="H12" s="34"/>
      <c r="I12" s="132" t="s">
        <v>22</v>
      </c>
      <c r="J12" s="136" t="str">
        <f>'Rekapitulace stavby'!AN8</f>
        <v>22. 4. 2024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24</v>
      </c>
      <c r="E14" s="34"/>
      <c r="F14" s="34"/>
      <c r="G14" s="34"/>
      <c r="H14" s="34"/>
      <c r="I14" s="132" t="s">
        <v>25</v>
      </c>
      <c r="J14" s="135" t="str">
        <f>IF('Rekapitulace stavby'!AN10="","",'Rekapitulace stavby'!AN10)</f>
        <v/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tr">
        <f>IF('Rekapitulace stavby'!E11="","",'Rekapitulace stavby'!E11)</f>
        <v xml:space="preserve"> </v>
      </c>
      <c r="F15" s="34"/>
      <c r="G15" s="34"/>
      <c r="H15" s="34"/>
      <c r="I15" s="132" t="s">
        <v>26</v>
      </c>
      <c r="J15" s="135" t="str">
        <f>IF('Rekapitulace stavby'!AN11="","",'Rekapitulace stavby'!AN11)</f>
        <v/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27</v>
      </c>
      <c r="E17" s="34"/>
      <c r="F17" s="34"/>
      <c r="G17" s="34"/>
      <c r="H17" s="34"/>
      <c r="I17" s="132" t="s">
        <v>25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26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29</v>
      </c>
      <c r="E20" s="34"/>
      <c r="F20" s="34"/>
      <c r="G20" s="34"/>
      <c r="H20" s="34"/>
      <c r="I20" s="132" t="s">
        <v>25</v>
      </c>
      <c r="J20" s="135" t="str">
        <f>IF('Rekapitulace stavby'!AN16="","",'Rekapitulace stavby'!AN16)</f>
        <v/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tr">
        <f>IF('Rekapitulace stavby'!E17="","",'Rekapitulace stavby'!E17)</f>
        <v xml:space="preserve"> </v>
      </c>
      <c r="F21" s="34"/>
      <c r="G21" s="34"/>
      <c r="H21" s="34"/>
      <c r="I21" s="132" t="s">
        <v>26</v>
      </c>
      <c r="J21" s="135" t="str">
        <f>IF('Rekapitulace stavby'!AN17="","",'Rekapitulace stavby'!AN17)</f>
        <v/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31</v>
      </c>
      <c r="E23" s="34"/>
      <c r="F23" s="34"/>
      <c r="G23" s="34"/>
      <c r="H23" s="34"/>
      <c r="I23" s="132" t="s">
        <v>25</v>
      </c>
      <c r="J23" s="135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tr">
        <f>IF('Rekapitulace stavby'!E20="","",'Rekapitulace stavby'!E20)</f>
        <v xml:space="preserve"> </v>
      </c>
      <c r="F24" s="34"/>
      <c r="G24" s="34"/>
      <c r="H24" s="34"/>
      <c r="I24" s="132" t="s">
        <v>26</v>
      </c>
      <c r="J24" s="135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32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7"/>
      <c r="B27" s="138"/>
      <c r="C27" s="137"/>
      <c r="D27" s="137"/>
      <c r="E27" s="139" t="s">
        <v>1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33</v>
      </c>
      <c r="E30" s="34"/>
      <c r="F30" s="34"/>
      <c r="G30" s="34"/>
      <c r="H30" s="34"/>
      <c r="I30" s="34"/>
      <c r="J30" s="143">
        <f>ROUND(J120,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35</v>
      </c>
      <c r="G32" s="34"/>
      <c r="H32" s="34"/>
      <c r="I32" s="144" t="s">
        <v>34</v>
      </c>
      <c r="J32" s="144" t="s">
        <v>36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37</v>
      </c>
      <c r="E33" s="132" t="s">
        <v>38</v>
      </c>
      <c r="F33" s="146">
        <f>ROUND((SUM(BE120:BE162)),  2)</f>
        <v>0</v>
      </c>
      <c r="G33" s="34"/>
      <c r="H33" s="34"/>
      <c r="I33" s="147">
        <v>0.20999999999999999</v>
      </c>
      <c r="J33" s="146">
        <f>ROUND(((SUM(BE120:BE162))*I33),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39</v>
      </c>
      <c r="F34" s="146">
        <f>ROUND((SUM(BF120:BF162)),  2)</f>
        <v>0</v>
      </c>
      <c r="G34" s="34"/>
      <c r="H34" s="34"/>
      <c r="I34" s="147">
        <v>0.12</v>
      </c>
      <c r="J34" s="146">
        <f>ROUND(((SUM(BF120:BF162))*I34),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40</v>
      </c>
      <c r="F35" s="146">
        <f>ROUND((SUM(BG120:BG162)),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41</v>
      </c>
      <c r="F36" s="146">
        <f>ROUND((SUM(BH120:BH162)),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42</v>
      </c>
      <c r="F37" s="146">
        <f>ROUND((SUM(BI120:BI162)),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43</v>
      </c>
      <c r="E39" s="150"/>
      <c r="F39" s="150"/>
      <c r="G39" s="151" t="s">
        <v>44</v>
      </c>
      <c r="H39" s="152" t="s">
        <v>45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46</v>
      </c>
      <c r="E50" s="156"/>
      <c r="F50" s="156"/>
      <c r="G50" s="155" t="s">
        <v>47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48</v>
      </c>
      <c r="E61" s="158"/>
      <c r="F61" s="159" t="s">
        <v>49</v>
      </c>
      <c r="G61" s="157" t="s">
        <v>48</v>
      </c>
      <c r="H61" s="158"/>
      <c r="I61" s="158"/>
      <c r="J61" s="160" t="s">
        <v>49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50</v>
      </c>
      <c r="E65" s="161"/>
      <c r="F65" s="161"/>
      <c r="G65" s="155" t="s">
        <v>51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48</v>
      </c>
      <c r="E76" s="158"/>
      <c r="F76" s="159" t="s">
        <v>49</v>
      </c>
      <c r="G76" s="157" t="s">
        <v>48</v>
      </c>
      <c r="H76" s="158"/>
      <c r="I76" s="158"/>
      <c r="J76" s="160" t="s">
        <v>49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87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6"/>
      <c r="D85" s="36"/>
      <c r="E85" s="166" t="str">
        <f>E7</f>
        <v>Stavební úpravy spojené s vestavbou do podkroví VOŠŽ a SZŠ Hradec Králové - AV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85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 xml:space="preserve">D.1.6 -  AV technika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20</v>
      </c>
      <c r="D89" s="36"/>
      <c r="E89" s="36"/>
      <c r="F89" s="23" t="str">
        <f>F12</f>
        <v xml:space="preserve"> </v>
      </c>
      <c r="G89" s="36"/>
      <c r="H89" s="36"/>
      <c r="I89" s="28" t="s">
        <v>22</v>
      </c>
      <c r="J89" s="75" t="str">
        <f>IF(J12="","",J12)</f>
        <v>22. 4. 2024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24</v>
      </c>
      <c r="D91" s="36"/>
      <c r="E91" s="36"/>
      <c r="F91" s="23" t="str">
        <f>E15</f>
        <v xml:space="preserve"> </v>
      </c>
      <c r="G91" s="36"/>
      <c r="H91" s="36"/>
      <c r="I91" s="28" t="s">
        <v>29</v>
      </c>
      <c r="J91" s="32" t="str">
        <f>E21</f>
        <v xml:space="preserve"> 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31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88</v>
      </c>
      <c r="D94" s="168"/>
      <c r="E94" s="168"/>
      <c r="F94" s="168"/>
      <c r="G94" s="168"/>
      <c r="H94" s="168"/>
      <c r="I94" s="168"/>
      <c r="J94" s="169" t="s">
        <v>89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90</v>
      </c>
      <c r="D96" s="36"/>
      <c r="E96" s="36"/>
      <c r="F96" s="36"/>
      <c r="G96" s="36"/>
      <c r="H96" s="36"/>
      <c r="I96" s="36"/>
      <c r="J96" s="106">
        <f>J120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91</v>
      </c>
    </row>
    <row r="97" s="9" customFormat="1" ht="24.96" customHeight="1">
      <c r="A97" s="9"/>
      <c r="B97" s="171"/>
      <c r="C97" s="172"/>
      <c r="D97" s="173" t="s">
        <v>92</v>
      </c>
      <c r="E97" s="174"/>
      <c r="F97" s="174"/>
      <c r="G97" s="174"/>
      <c r="H97" s="174"/>
      <c r="I97" s="174"/>
      <c r="J97" s="175">
        <f>J121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93</v>
      </c>
      <c r="E98" s="174"/>
      <c r="F98" s="174"/>
      <c r="G98" s="174"/>
      <c r="H98" s="174"/>
      <c r="I98" s="174"/>
      <c r="J98" s="175">
        <f>J130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94</v>
      </c>
      <c r="E99" s="174"/>
      <c r="F99" s="174"/>
      <c r="G99" s="174"/>
      <c r="H99" s="174"/>
      <c r="I99" s="174"/>
      <c r="J99" s="175">
        <f>J137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1"/>
      <c r="C100" s="172"/>
      <c r="D100" s="173" t="s">
        <v>95</v>
      </c>
      <c r="E100" s="174"/>
      <c r="F100" s="174"/>
      <c r="G100" s="174"/>
      <c r="H100" s="174"/>
      <c r="I100" s="174"/>
      <c r="J100" s="175">
        <f>J152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6.96" customHeight="1">
      <c r="A102" s="34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9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="2" customFormat="1" ht="6.96" customHeight="1">
      <c r="A106" s="34"/>
      <c r="B106" s="64"/>
      <c r="C106" s="65"/>
      <c r="D106" s="65"/>
      <c r="E106" s="65"/>
      <c r="F106" s="65"/>
      <c r="G106" s="65"/>
      <c r="H106" s="65"/>
      <c r="I106" s="65"/>
      <c r="J106" s="65"/>
      <c r="K106" s="65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4.96" customHeight="1">
      <c r="A107" s="34"/>
      <c r="B107" s="35"/>
      <c r="C107" s="19" t="s">
        <v>96</v>
      </c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2" customHeight="1">
      <c r="A109" s="34"/>
      <c r="B109" s="35"/>
      <c r="C109" s="28" t="s">
        <v>16</v>
      </c>
      <c r="D109" s="36"/>
      <c r="E109" s="36"/>
      <c r="F109" s="36"/>
      <c r="G109" s="36"/>
      <c r="H109" s="36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6.25" customHeight="1">
      <c r="A110" s="34"/>
      <c r="B110" s="35"/>
      <c r="C110" s="36"/>
      <c r="D110" s="36"/>
      <c r="E110" s="166" t="str">
        <f>E7</f>
        <v>Stavební úpravy spojené s vestavbou do podkroví VOŠŽ a SZŠ Hradec Králové - AV</v>
      </c>
      <c r="F110" s="28"/>
      <c r="G110" s="28"/>
      <c r="H110" s="28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85</v>
      </c>
      <c r="D111" s="36"/>
      <c r="E111" s="36"/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6"/>
      <c r="D112" s="36"/>
      <c r="E112" s="72" t="str">
        <f>E9</f>
        <v xml:space="preserve">D.1.6 -  AV technika</v>
      </c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20</v>
      </c>
      <c r="D114" s="36"/>
      <c r="E114" s="36"/>
      <c r="F114" s="23" t="str">
        <f>F12</f>
        <v xml:space="preserve"> </v>
      </c>
      <c r="G114" s="36"/>
      <c r="H114" s="36"/>
      <c r="I114" s="28" t="s">
        <v>22</v>
      </c>
      <c r="J114" s="75" t="str">
        <f>IF(J12="","",J12)</f>
        <v>22. 4. 2024</v>
      </c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24</v>
      </c>
      <c r="D116" s="36"/>
      <c r="E116" s="36"/>
      <c r="F116" s="23" t="str">
        <f>E15</f>
        <v xml:space="preserve"> </v>
      </c>
      <c r="G116" s="36"/>
      <c r="H116" s="36"/>
      <c r="I116" s="28" t="s">
        <v>29</v>
      </c>
      <c r="J116" s="32" t="str">
        <f>E21</f>
        <v xml:space="preserve"> </v>
      </c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6"/>
      <c r="E117" s="36"/>
      <c r="F117" s="23" t="str">
        <f>IF(E18="","",E18)</f>
        <v>Vyplň údaj</v>
      </c>
      <c r="G117" s="36"/>
      <c r="H117" s="36"/>
      <c r="I117" s="28" t="s">
        <v>31</v>
      </c>
      <c r="J117" s="32" t="str">
        <f>E24</f>
        <v xml:space="preserve"> 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0" customFormat="1" ht="29.28" customHeight="1">
      <c r="A119" s="177"/>
      <c r="B119" s="178"/>
      <c r="C119" s="179" t="s">
        <v>97</v>
      </c>
      <c r="D119" s="180" t="s">
        <v>58</v>
      </c>
      <c r="E119" s="180" t="s">
        <v>54</v>
      </c>
      <c r="F119" s="180" t="s">
        <v>55</v>
      </c>
      <c r="G119" s="180" t="s">
        <v>98</v>
      </c>
      <c r="H119" s="180" t="s">
        <v>99</v>
      </c>
      <c r="I119" s="180" t="s">
        <v>100</v>
      </c>
      <c r="J119" s="180" t="s">
        <v>89</v>
      </c>
      <c r="K119" s="181" t="s">
        <v>101</v>
      </c>
      <c r="L119" s="182"/>
      <c r="M119" s="96" t="s">
        <v>1</v>
      </c>
      <c r="N119" s="97" t="s">
        <v>37</v>
      </c>
      <c r="O119" s="97" t="s">
        <v>102</v>
      </c>
      <c r="P119" s="97" t="s">
        <v>103</v>
      </c>
      <c r="Q119" s="97" t="s">
        <v>104</v>
      </c>
      <c r="R119" s="97" t="s">
        <v>105</v>
      </c>
      <c r="S119" s="97" t="s">
        <v>106</v>
      </c>
      <c r="T119" s="98" t="s">
        <v>107</v>
      </c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  <c r="AE119" s="177"/>
    </row>
    <row r="120" s="2" customFormat="1" ht="22.8" customHeight="1">
      <c r="A120" s="34"/>
      <c r="B120" s="35"/>
      <c r="C120" s="103" t="s">
        <v>108</v>
      </c>
      <c r="D120" s="36"/>
      <c r="E120" s="36"/>
      <c r="F120" s="36"/>
      <c r="G120" s="36"/>
      <c r="H120" s="36"/>
      <c r="I120" s="36"/>
      <c r="J120" s="183">
        <f>BK120</f>
        <v>0</v>
      </c>
      <c r="K120" s="36"/>
      <c r="L120" s="40"/>
      <c r="M120" s="99"/>
      <c r="N120" s="184"/>
      <c r="O120" s="100"/>
      <c r="P120" s="185">
        <f>P121+P130+P137+P152</f>
        <v>0</v>
      </c>
      <c r="Q120" s="100"/>
      <c r="R120" s="185">
        <f>R121+R130+R137+R152</f>
        <v>0</v>
      </c>
      <c r="S120" s="100"/>
      <c r="T120" s="186">
        <f>T121+T130+T137+T152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3" t="s">
        <v>72</v>
      </c>
      <c r="AU120" s="13" t="s">
        <v>91</v>
      </c>
      <c r="BK120" s="187">
        <f>BK121+BK130+BK137+BK152</f>
        <v>0</v>
      </c>
    </row>
    <row r="121" s="11" customFormat="1" ht="25.92" customHeight="1">
      <c r="A121" s="11"/>
      <c r="B121" s="188"/>
      <c r="C121" s="189"/>
      <c r="D121" s="190" t="s">
        <v>72</v>
      </c>
      <c r="E121" s="191" t="s">
        <v>109</v>
      </c>
      <c r="F121" s="191" t="s">
        <v>110</v>
      </c>
      <c r="G121" s="189"/>
      <c r="H121" s="189"/>
      <c r="I121" s="192"/>
      <c r="J121" s="193">
        <f>BK121</f>
        <v>0</v>
      </c>
      <c r="K121" s="189"/>
      <c r="L121" s="194"/>
      <c r="M121" s="195"/>
      <c r="N121" s="196"/>
      <c r="O121" s="196"/>
      <c r="P121" s="197">
        <f>SUM(P122:P129)</f>
        <v>0</v>
      </c>
      <c r="Q121" s="196"/>
      <c r="R121" s="197">
        <f>SUM(R122:R129)</f>
        <v>0</v>
      </c>
      <c r="S121" s="196"/>
      <c r="T121" s="198">
        <f>SUM(T122:T129)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9" t="s">
        <v>81</v>
      </c>
      <c r="AT121" s="200" t="s">
        <v>72</v>
      </c>
      <c r="AU121" s="200" t="s">
        <v>73</v>
      </c>
      <c r="AY121" s="199" t="s">
        <v>111</v>
      </c>
      <c r="BK121" s="201">
        <f>SUM(BK122:BK129)</f>
        <v>0</v>
      </c>
    </row>
    <row r="122" s="2" customFormat="1" ht="55.5" customHeight="1">
      <c r="A122" s="34"/>
      <c r="B122" s="35"/>
      <c r="C122" s="202" t="s">
        <v>81</v>
      </c>
      <c r="D122" s="202" t="s">
        <v>112</v>
      </c>
      <c r="E122" s="203" t="s">
        <v>113</v>
      </c>
      <c r="F122" s="204" t="s">
        <v>114</v>
      </c>
      <c r="G122" s="205" t="s">
        <v>115</v>
      </c>
      <c r="H122" s="206">
        <v>5</v>
      </c>
      <c r="I122" s="207"/>
      <c r="J122" s="208">
        <f>ROUND(I122*H122,2)</f>
        <v>0</v>
      </c>
      <c r="K122" s="204" t="s">
        <v>1</v>
      </c>
      <c r="L122" s="40"/>
      <c r="M122" s="209" t="s">
        <v>1</v>
      </c>
      <c r="N122" s="210" t="s">
        <v>38</v>
      </c>
      <c r="O122" s="87"/>
      <c r="P122" s="211">
        <f>O122*H122</f>
        <v>0</v>
      </c>
      <c r="Q122" s="211">
        <v>0</v>
      </c>
      <c r="R122" s="211">
        <f>Q122*H122</f>
        <v>0</v>
      </c>
      <c r="S122" s="211">
        <v>0</v>
      </c>
      <c r="T122" s="212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3" t="s">
        <v>116</v>
      </c>
      <c r="AT122" s="213" t="s">
        <v>112</v>
      </c>
      <c r="AU122" s="213" t="s">
        <v>81</v>
      </c>
      <c r="AY122" s="13" t="s">
        <v>111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13" t="s">
        <v>81</v>
      </c>
      <c r="BK122" s="214">
        <f>ROUND(I122*H122,2)</f>
        <v>0</v>
      </c>
      <c r="BL122" s="13" t="s">
        <v>116</v>
      </c>
      <c r="BM122" s="213" t="s">
        <v>83</v>
      </c>
    </row>
    <row r="123" s="2" customFormat="1">
      <c r="A123" s="34"/>
      <c r="B123" s="35"/>
      <c r="C123" s="36"/>
      <c r="D123" s="215" t="s">
        <v>117</v>
      </c>
      <c r="E123" s="36"/>
      <c r="F123" s="216" t="s">
        <v>114</v>
      </c>
      <c r="G123" s="36"/>
      <c r="H123" s="36"/>
      <c r="I123" s="217"/>
      <c r="J123" s="36"/>
      <c r="K123" s="36"/>
      <c r="L123" s="40"/>
      <c r="M123" s="218"/>
      <c r="N123" s="219"/>
      <c r="O123" s="87"/>
      <c r="P123" s="87"/>
      <c r="Q123" s="87"/>
      <c r="R123" s="87"/>
      <c r="S123" s="87"/>
      <c r="T123" s="88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3" t="s">
        <v>117</v>
      </c>
      <c r="AU123" s="13" t="s">
        <v>81</v>
      </c>
    </row>
    <row r="124" s="2" customFormat="1" ht="66.75" customHeight="1">
      <c r="A124" s="34"/>
      <c r="B124" s="35"/>
      <c r="C124" s="202" t="s">
        <v>83</v>
      </c>
      <c r="D124" s="202" t="s">
        <v>112</v>
      </c>
      <c r="E124" s="203" t="s">
        <v>118</v>
      </c>
      <c r="F124" s="204" t="s">
        <v>119</v>
      </c>
      <c r="G124" s="205" t="s">
        <v>115</v>
      </c>
      <c r="H124" s="206">
        <v>5</v>
      </c>
      <c r="I124" s="207"/>
      <c r="J124" s="208">
        <f>ROUND(I124*H124,2)</f>
        <v>0</v>
      </c>
      <c r="K124" s="204" t="s">
        <v>1</v>
      </c>
      <c r="L124" s="40"/>
      <c r="M124" s="209" t="s">
        <v>1</v>
      </c>
      <c r="N124" s="210" t="s">
        <v>38</v>
      </c>
      <c r="O124" s="87"/>
      <c r="P124" s="211">
        <f>O124*H124</f>
        <v>0</v>
      </c>
      <c r="Q124" s="211">
        <v>0</v>
      </c>
      <c r="R124" s="211">
        <f>Q124*H124</f>
        <v>0</v>
      </c>
      <c r="S124" s="211">
        <v>0</v>
      </c>
      <c r="T124" s="212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3" t="s">
        <v>116</v>
      </c>
      <c r="AT124" s="213" t="s">
        <v>112</v>
      </c>
      <c r="AU124" s="213" t="s">
        <v>81</v>
      </c>
      <c r="AY124" s="13" t="s">
        <v>111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13" t="s">
        <v>81</v>
      </c>
      <c r="BK124" s="214">
        <f>ROUND(I124*H124,2)</f>
        <v>0</v>
      </c>
      <c r="BL124" s="13" t="s">
        <v>116</v>
      </c>
      <c r="BM124" s="213" t="s">
        <v>116</v>
      </c>
    </row>
    <row r="125" s="2" customFormat="1">
      <c r="A125" s="34"/>
      <c r="B125" s="35"/>
      <c r="C125" s="36"/>
      <c r="D125" s="215" t="s">
        <v>117</v>
      </c>
      <c r="E125" s="36"/>
      <c r="F125" s="216" t="s">
        <v>119</v>
      </c>
      <c r="G125" s="36"/>
      <c r="H125" s="36"/>
      <c r="I125" s="217"/>
      <c r="J125" s="36"/>
      <c r="K125" s="36"/>
      <c r="L125" s="40"/>
      <c r="M125" s="218"/>
      <c r="N125" s="219"/>
      <c r="O125" s="87"/>
      <c r="P125" s="87"/>
      <c r="Q125" s="87"/>
      <c r="R125" s="87"/>
      <c r="S125" s="87"/>
      <c r="T125" s="88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3" t="s">
        <v>117</v>
      </c>
      <c r="AU125" s="13" t="s">
        <v>81</v>
      </c>
    </row>
    <row r="126" s="2" customFormat="1" ht="49.05" customHeight="1">
      <c r="A126" s="34"/>
      <c r="B126" s="35"/>
      <c r="C126" s="202" t="s">
        <v>120</v>
      </c>
      <c r="D126" s="202" t="s">
        <v>112</v>
      </c>
      <c r="E126" s="203" t="s">
        <v>121</v>
      </c>
      <c r="F126" s="204" t="s">
        <v>122</v>
      </c>
      <c r="G126" s="205" t="s">
        <v>115</v>
      </c>
      <c r="H126" s="206">
        <v>5</v>
      </c>
      <c r="I126" s="207"/>
      <c r="J126" s="208">
        <f>ROUND(I126*H126,2)</f>
        <v>0</v>
      </c>
      <c r="K126" s="204" t="s">
        <v>1</v>
      </c>
      <c r="L126" s="40"/>
      <c r="M126" s="209" t="s">
        <v>1</v>
      </c>
      <c r="N126" s="210" t="s">
        <v>38</v>
      </c>
      <c r="O126" s="87"/>
      <c r="P126" s="211">
        <f>O126*H126</f>
        <v>0</v>
      </c>
      <c r="Q126" s="211">
        <v>0</v>
      </c>
      <c r="R126" s="211">
        <f>Q126*H126</f>
        <v>0</v>
      </c>
      <c r="S126" s="211">
        <v>0</v>
      </c>
      <c r="T126" s="212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3" t="s">
        <v>116</v>
      </c>
      <c r="AT126" s="213" t="s">
        <v>112</v>
      </c>
      <c r="AU126" s="213" t="s">
        <v>81</v>
      </c>
      <c r="AY126" s="13" t="s">
        <v>111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13" t="s">
        <v>81</v>
      </c>
      <c r="BK126" s="214">
        <f>ROUND(I126*H126,2)</f>
        <v>0</v>
      </c>
      <c r="BL126" s="13" t="s">
        <v>116</v>
      </c>
      <c r="BM126" s="213" t="s">
        <v>123</v>
      </c>
    </row>
    <row r="127" s="2" customFormat="1">
      <c r="A127" s="34"/>
      <c r="B127" s="35"/>
      <c r="C127" s="36"/>
      <c r="D127" s="215" t="s">
        <v>117</v>
      </c>
      <c r="E127" s="36"/>
      <c r="F127" s="216" t="s">
        <v>122</v>
      </c>
      <c r="G127" s="36"/>
      <c r="H127" s="36"/>
      <c r="I127" s="217"/>
      <c r="J127" s="36"/>
      <c r="K127" s="36"/>
      <c r="L127" s="40"/>
      <c r="M127" s="218"/>
      <c r="N127" s="219"/>
      <c r="O127" s="87"/>
      <c r="P127" s="87"/>
      <c r="Q127" s="87"/>
      <c r="R127" s="87"/>
      <c r="S127" s="87"/>
      <c r="T127" s="88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3" t="s">
        <v>117</v>
      </c>
      <c r="AU127" s="13" t="s">
        <v>81</v>
      </c>
    </row>
    <row r="128" s="2" customFormat="1" ht="66.75" customHeight="1">
      <c r="A128" s="34"/>
      <c r="B128" s="35"/>
      <c r="C128" s="202" t="s">
        <v>116</v>
      </c>
      <c r="D128" s="202" t="s">
        <v>112</v>
      </c>
      <c r="E128" s="203" t="s">
        <v>124</v>
      </c>
      <c r="F128" s="204" t="s">
        <v>125</v>
      </c>
      <c r="G128" s="205" t="s">
        <v>115</v>
      </c>
      <c r="H128" s="206">
        <v>12</v>
      </c>
      <c r="I128" s="207"/>
      <c r="J128" s="208">
        <f>ROUND(I128*H128,2)</f>
        <v>0</v>
      </c>
      <c r="K128" s="204" t="s">
        <v>1</v>
      </c>
      <c r="L128" s="40"/>
      <c r="M128" s="209" t="s">
        <v>1</v>
      </c>
      <c r="N128" s="210" t="s">
        <v>38</v>
      </c>
      <c r="O128" s="87"/>
      <c r="P128" s="211">
        <f>O128*H128</f>
        <v>0</v>
      </c>
      <c r="Q128" s="211">
        <v>0</v>
      </c>
      <c r="R128" s="211">
        <f>Q128*H128</f>
        <v>0</v>
      </c>
      <c r="S128" s="211">
        <v>0</v>
      </c>
      <c r="T128" s="21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3" t="s">
        <v>116</v>
      </c>
      <c r="AT128" s="213" t="s">
        <v>112</v>
      </c>
      <c r="AU128" s="213" t="s">
        <v>81</v>
      </c>
      <c r="AY128" s="13" t="s">
        <v>111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13" t="s">
        <v>81</v>
      </c>
      <c r="BK128" s="214">
        <f>ROUND(I128*H128,2)</f>
        <v>0</v>
      </c>
      <c r="BL128" s="13" t="s">
        <v>116</v>
      </c>
      <c r="BM128" s="213" t="s">
        <v>126</v>
      </c>
    </row>
    <row r="129" s="2" customFormat="1">
      <c r="A129" s="34"/>
      <c r="B129" s="35"/>
      <c r="C129" s="36"/>
      <c r="D129" s="215" t="s">
        <v>117</v>
      </c>
      <c r="E129" s="36"/>
      <c r="F129" s="216" t="s">
        <v>127</v>
      </c>
      <c r="G129" s="36"/>
      <c r="H129" s="36"/>
      <c r="I129" s="217"/>
      <c r="J129" s="36"/>
      <c r="K129" s="36"/>
      <c r="L129" s="40"/>
      <c r="M129" s="218"/>
      <c r="N129" s="219"/>
      <c r="O129" s="87"/>
      <c r="P129" s="87"/>
      <c r="Q129" s="87"/>
      <c r="R129" s="87"/>
      <c r="S129" s="87"/>
      <c r="T129" s="88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3" t="s">
        <v>117</v>
      </c>
      <c r="AU129" s="13" t="s">
        <v>81</v>
      </c>
    </row>
    <row r="130" s="11" customFormat="1" ht="25.92" customHeight="1">
      <c r="A130" s="11"/>
      <c r="B130" s="188"/>
      <c r="C130" s="189"/>
      <c r="D130" s="190" t="s">
        <v>72</v>
      </c>
      <c r="E130" s="191" t="s">
        <v>128</v>
      </c>
      <c r="F130" s="191" t="s">
        <v>129</v>
      </c>
      <c r="G130" s="189"/>
      <c r="H130" s="189"/>
      <c r="I130" s="192"/>
      <c r="J130" s="193">
        <f>BK130</f>
        <v>0</v>
      </c>
      <c r="K130" s="189"/>
      <c r="L130" s="194"/>
      <c r="M130" s="195"/>
      <c r="N130" s="196"/>
      <c r="O130" s="196"/>
      <c r="P130" s="197">
        <f>SUM(P131:P136)</f>
        <v>0</v>
      </c>
      <c r="Q130" s="196"/>
      <c r="R130" s="197">
        <f>SUM(R131:R136)</f>
        <v>0</v>
      </c>
      <c r="S130" s="196"/>
      <c r="T130" s="198">
        <f>SUM(T131:T136)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9" t="s">
        <v>81</v>
      </c>
      <c r="AT130" s="200" t="s">
        <v>72</v>
      </c>
      <c r="AU130" s="200" t="s">
        <v>73</v>
      </c>
      <c r="AY130" s="199" t="s">
        <v>111</v>
      </c>
      <c r="BK130" s="201">
        <f>SUM(BK131:BK136)</f>
        <v>0</v>
      </c>
    </row>
    <row r="131" s="2" customFormat="1" ht="66.75" customHeight="1">
      <c r="A131" s="34"/>
      <c r="B131" s="35"/>
      <c r="C131" s="202" t="s">
        <v>130</v>
      </c>
      <c r="D131" s="202" t="s">
        <v>112</v>
      </c>
      <c r="E131" s="203" t="s">
        <v>131</v>
      </c>
      <c r="F131" s="204" t="s">
        <v>132</v>
      </c>
      <c r="G131" s="205" t="s">
        <v>115</v>
      </c>
      <c r="H131" s="206">
        <v>12</v>
      </c>
      <c r="I131" s="207"/>
      <c r="J131" s="208">
        <f>ROUND(I131*H131,2)</f>
        <v>0</v>
      </c>
      <c r="K131" s="204" t="s">
        <v>1</v>
      </c>
      <c r="L131" s="40"/>
      <c r="M131" s="209" t="s">
        <v>1</v>
      </c>
      <c r="N131" s="210" t="s">
        <v>38</v>
      </c>
      <c r="O131" s="87"/>
      <c r="P131" s="211">
        <f>O131*H131</f>
        <v>0</v>
      </c>
      <c r="Q131" s="211">
        <v>0</v>
      </c>
      <c r="R131" s="211">
        <f>Q131*H131</f>
        <v>0</v>
      </c>
      <c r="S131" s="211">
        <v>0</v>
      </c>
      <c r="T131" s="21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3" t="s">
        <v>116</v>
      </c>
      <c r="AT131" s="213" t="s">
        <v>112</v>
      </c>
      <c r="AU131" s="213" t="s">
        <v>81</v>
      </c>
      <c r="AY131" s="13" t="s">
        <v>111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3" t="s">
        <v>81</v>
      </c>
      <c r="BK131" s="214">
        <f>ROUND(I131*H131,2)</f>
        <v>0</v>
      </c>
      <c r="BL131" s="13" t="s">
        <v>116</v>
      </c>
      <c r="BM131" s="213" t="s">
        <v>133</v>
      </c>
    </row>
    <row r="132" s="2" customFormat="1">
      <c r="A132" s="34"/>
      <c r="B132" s="35"/>
      <c r="C132" s="36"/>
      <c r="D132" s="215" t="s">
        <v>117</v>
      </c>
      <c r="E132" s="36"/>
      <c r="F132" s="216" t="s">
        <v>134</v>
      </c>
      <c r="G132" s="36"/>
      <c r="H132" s="36"/>
      <c r="I132" s="217"/>
      <c r="J132" s="36"/>
      <c r="K132" s="36"/>
      <c r="L132" s="40"/>
      <c r="M132" s="218"/>
      <c r="N132" s="219"/>
      <c r="O132" s="87"/>
      <c r="P132" s="87"/>
      <c r="Q132" s="87"/>
      <c r="R132" s="87"/>
      <c r="S132" s="87"/>
      <c r="T132" s="88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3" t="s">
        <v>117</v>
      </c>
      <c r="AU132" s="13" t="s">
        <v>81</v>
      </c>
    </row>
    <row r="133" s="2" customFormat="1" ht="76.35" customHeight="1">
      <c r="A133" s="34"/>
      <c r="B133" s="35"/>
      <c r="C133" s="202" t="s">
        <v>123</v>
      </c>
      <c r="D133" s="202" t="s">
        <v>112</v>
      </c>
      <c r="E133" s="203" t="s">
        <v>135</v>
      </c>
      <c r="F133" s="204" t="s">
        <v>136</v>
      </c>
      <c r="G133" s="205" t="s">
        <v>115</v>
      </c>
      <c r="H133" s="206">
        <v>12</v>
      </c>
      <c r="I133" s="207"/>
      <c r="J133" s="208">
        <f>ROUND(I133*H133,2)</f>
        <v>0</v>
      </c>
      <c r="K133" s="204" t="s">
        <v>1</v>
      </c>
      <c r="L133" s="40"/>
      <c r="M133" s="209" t="s">
        <v>1</v>
      </c>
      <c r="N133" s="210" t="s">
        <v>38</v>
      </c>
      <c r="O133" s="87"/>
      <c r="P133" s="211">
        <f>O133*H133</f>
        <v>0</v>
      </c>
      <c r="Q133" s="211">
        <v>0</v>
      </c>
      <c r="R133" s="211">
        <f>Q133*H133</f>
        <v>0</v>
      </c>
      <c r="S133" s="211">
        <v>0</v>
      </c>
      <c r="T133" s="21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3" t="s">
        <v>116</v>
      </c>
      <c r="AT133" s="213" t="s">
        <v>112</v>
      </c>
      <c r="AU133" s="213" t="s">
        <v>81</v>
      </c>
      <c r="AY133" s="13" t="s">
        <v>111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3" t="s">
        <v>81</v>
      </c>
      <c r="BK133" s="214">
        <f>ROUND(I133*H133,2)</f>
        <v>0</v>
      </c>
      <c r="BL133" s="13" t="s">
        <v>116</v>
      </c>
      <c r="BM133" s="213" t="s">
        <v>8</v>
      </c>
    </row>
    <row r="134" s="2" customFormat="1">
      <c r="A134" s="34"/>
      <c r="B134" s="35"/>
      <c r="C134" s="36"/>
      <c r="D134" s="215" t="s">
        <v>117</v>
      </c>
      <c r="E134" s="36"/>
      <c r="F134" s="216" t="s">
        <v>137</v>
      </c>
      <c r="G134" s="36"/>
      <c r="H134" s="36"/>
      <c r="I134" s="217"/>
      <c r="J134" s="36"/>
      <c r="K134" s="36"/>
      <c r="L134" s="40"/>
      <c r="M134" s="218"/>
      <c r="N134" s="219"/>
      <c r="O134" s="87"/>
      <c r="P134" s="87"/>
      <c r="Q134" s="87"/>
      <c r="R134" s="87"/>
      <c r="S134" s="87"/>
      <c r="T134" s="88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3" t="s">
        <v>117</v>
      </c>
      <c r="AU134" s="13" t="s">
        <v>81</v>
      </c>
    </row>
    <row r="135" s="2" customFormat="1" ht="66.75" customHeight="1">
      <c r="A135" s="34"/>
      <c r="B135" s="35"/>
      <c r="C135" s="202" t="s">
        <v>138</v>
      </c>
      <c r="D135" s="202" t="s">
        <v>112</v>
      </c>
      <c r="E135" s="203" t="s">
        <v>139</v>
      </c>
      <c r="F135" s="204" t="s">
        <v>140</v>
      </c>
      <c r="G135" s="205" t="s">
        <v>115</v>
      </c>
      <c r="H135" s="206">
        <v>5</v>
      </c>
      <c r="I135" s="207"/>
      <c r="J135" s="208">
        <f>ROUND(I135*H135,2)</f>
        <v>0</v>
      </c>
      <c r="K135" s="204" t="s">
        <v>1</v>
      </c>
      <c r="L135" s="40"/>
      <c r="M135" s="209" t="s">
        <v>1</v>
      </c>
      <c r="N135" s="210" t="s">
        <v>38</v>
      </c>
      <c r="O135" s="87"/>
      <c r="P135" s="211">
        <f>O135*H135</f>
        <v>0</v>
      </c>
      <c r="Q135" s="211">
        <v>0</v>
      </c>
      <c r="R135" s="211">
        <f>Q135*H135</f>
        <v>0</v>
      </c>
      <c r="S135" s="211">
        <v>0</v>
      </c>
      <c r="T135" s="21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3" t="s">
        <v>116</v>
      </c>
      <c r="AT135" s="213" t="s">
        <v>112</v>
      </c>
      <c r="AU135" s="213" t="s">
        <v>81</v>
      </c>
      <c r="AY135" s="13" t="s">
        <v>111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3" t="s">
        <v>81</v>
      </c>
      <c r="BK135" s="214">
        <f>ROUND(I135*H135,2)</f>
        <v>0</v>
      </c>
      <c r="BL135" s="13" t="s">
        <v>116</v>
      </c>
      <c r="BM135" s="213" t="s">
        <v>141</v>
      </c>
    </row>
    <row r="136" s="2" customFormat="1">
      <c r="A136" s="34"/>
      <c r="B136" s="35"/>
      <c r="C136" s="36"/>
      <c r="D136" s="215" t="s">
        <v>117</v>
      </c>
      <c r="E136" s="36"/>
      <c r="F136" s="216" t="s">
        <v>142</v>
      </c>
      <c r="G136" s="36"/>
      <c r="H136" s="36"/>
      <c r="I136" s="217"/>
      <c r="J136" s="36"/>
      <c r="K136" s="36"/>
      <c r="L136" s="40"/>
      <c r="M136" s="218"/>
      <c r="N136" s="219"/>
      <c r="O136" s="87"/>
      <c r="P136" s="87"/>
      <c r="Q136" s="87"/>
      <c r="R136" s="87"/>
      <c r="S136" s="87"/>
      <c r="T136" s="88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3" t="s">
        <v>117</v>
      </c>
      <c r="AU136" s="13" t="s">
        <v>81</v>
      </c>
    </row>
    <row r="137" s="11" customFormat="1" ht="25.92" customHeight="1">
      <c r="A137" s="11"/>
      <c r="B137" s="188"/>
      <c r="C137" s="189"/>
      <c r="D137" s="190" t="s">
        <v>72</v>
      </c>
      <c r="E137" s="191" t="s">
        <v>143</v>
      </c>
      <c r="F137" s="191" t="s">
        <v>144</v>
      </c>
      <c r="G137" s="189"/>
      <c r="H137" s="189"/>
      <c r="I137" s="192"/>
      <c r="J137" s="193">
        <f>BK137</f>
        <v>0</v>
      </c>
      <c r="K137" s="189"/>
      <c r="L137" s="194"/>
      <c r="M137" s="195"/>
      <c r="N137" s="196"/>
      <c r="O137" s="196"/>
      <c r="P137" s="197">
        <f>SUM(P138:P151)</f>
        <v>0</v>
      </c>
      <c r="Q137" s="196"/>
      <c r="R137" s="197">
        <f>SUM(R138:R151)</f>
        <v>0</v>
      </c>
      <c r="S137" s="196"/>
      <c r="T137" s="198">
        <f>SUM(T138:T151)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9" t="s">
        <v>81</v>
      </c>
      <c r="AT137" s="200" t="s">
        <v>72</v>
      </c>
      <c r="AU137" s="200" t="s">
        <v>73</v>
      </c>
      <c r="AY137" s="199" t="s">
        <v>111</v>
      </c>
      <c r="BK137" s="201">
        <f>SUM(BK138:BK151)</f>
        <v>0</v>
      </c>
    </row>
    <row r="138" s="2" customFormat="1" ht="76.35" customHeight="1">
      <c r="A138" s="34"/>
      <c r="B138" s="35"/>
      <c r="C138" s="202" t="s">
        <v>126</v>
      </c>
      <c r="D138" s="202" t="s">
        <v>112</v>
      </c>
      <c r="E138" s="203" t="s">
        <v>145</v>
      </c>
      <c r="F138" s="204" t="s">
        <v>146</v>
      </c>
      <c r="G138" s="205" t="s">
        <v>115</v>
      </c>
      <c r="H138" s="206">
        <v>12</v>
      </c>
      <c r="I138" s="207"/>
      <c r="J138" s="208">
        <f>ROUND(I138*H138,2)</f>
        <v>0</v>
      </c>
      <c r="K138" s="204" t="s">
        <v>1</v>
      </c>
      <c r="L138" s="40"/>
      <c r="M138" s="209" t="s">
        <v>1</v>
      </c>
      <c r="N138" s="210" t="s">
        <v>38</v>
      </c>
      <c r="O138" s="87"/>
      <c r="P138" s="211">
        <f>O138*H138</f>
        <v>0</v>
      </c>
      <c r="Q138" s="211">
        <v>0</v>
      </c>
      <c r="R138" s="211">
        <f>Q138*H138</f>
        <v>0</v>
      </c>
      <c r="S138" s="211">
        <v>0</v>
      </c>
      <c r="T138" s="21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3" t="s">
        <v>116</v>
      </c>
      <c r="AT138" s="213" t="s">
        <v>112</v>
      </c>
      <c r="AU138" s="213" t="s">
        <v>81</v>
      </c>
      <c r="AY138" s="13" t="s">
        <v>111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13" t="s">
        <v>81</v>
      </c>
      <c r="BK138" s="214">
        <f>ROUND(I138*H138,2)</f>
        <v>0</v>
      </c>
      <c r="BL138" s="13" t="s">
        <v>116</v>
      </c>
      <c r="BM138" s="213" t="s">
        <v>147</v>
      </c>
    </row>
    <row r="139" s="2" customFormat="1">
      <c r="A139" s="34"/>
      <c r="B139" s="35"/>
      <c r="C139" s="36"/>
      <c r="D139" s="215" t="s">
        <v>117</v>
      </c>
      <c r="E139" s="36"/>
      <c r="F139" s="216" t="s">
        <v>148</v>
      </c>
      <c r="G139" s="36"/>
      <c r="H139" s="36"/>
      <c r="I139" s="217"/>
      <c r="J139" s="36"/>
      <c r="K139" s="36"/>
      <c r="L139" s="40"/>
      <c r="M139" s="218"/>
      <c r="N139" s="219"/>
      <c r="O139" s="87"/>
      <c r="P139" s="87"/>
      <c r="Q139" s="87"/>
      <c r="R139" s="87"/>
      <c r="S139" s="87"/>
      <c r="T139" s="88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3" t="s">
        <v>117</v>
      </c>
      <c r="AU139" s="13" t="s">
        <v>81</v>
      </c>
    </row>
    <row r="140" s="2" customFormat="1" ht="49.05" customHeight="1">
      <c r="A140" s="34"/>
      <c r="B140" s="35"/>
      <c r="C140" s="202" t="s">
        <v>149</v>
      </c>
      <c r="D140" s="202" t="s">
        <v>112</v>
      </c>
      <c r="E140" s="203" t="s">
        <v>150</v>
      </c>
      <c r="F140" s="204" t="s">
        <v>151</v>
      </c>
      <c r="G140" s="205" t="s">
        <v>115</v>
      </c>
      <c r="H140" s="206">
        <v>5</v>
      </c>
      <c r="I140" s="207"/>
      <c r="J140" s="208">
        <f>ROUND(I140*H140,2)</f>
        <v>0</v>
      </c>
      <c r="K140" s="204" t="s">
        <v>1</v>
      </c>
      <c r="L140" s="40"/>
      <c r="M140" s="209" t="s">
        <v>1</v>
      </c>
      <c r="N140" s="210" t="s">
        <v>38</v>
      </c>
      <c r="O140" s="87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3" t="s">
        <v>116</v>
      </c>
      <c r="AT140" s="213" t="s">
        <v>112</v>
      </c>
      <c r="AU140" s="213" t="s">
        <v>81</v>
      </c>
      <c r="AY140" s="13" t="s">
        <v>111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3" t="s">
        <v>81</v>
      </c>
      <c r="BK140" s="214">
        <f>ROUND(I140*H140,2)</f>
        <v>0</v>
      </c>
      <c r="BL140" s="13" t="s">
        <v>116</v>
      </c>
      <c r="BM140" s="213" t="s">
        <v>152</v>
      </c>
    </row>
    <row r="141" s="2" customFormat="1">
      <c r="A141" s="34"/>
      <c r="B141" s="35"/>
      <c r="C141" s="36"/>
      <c r="D141" s="215" t="s">
        <v>117</v>
      </c>
      <c r="E141" s="36"/>
      <c r="F141" s="216" t="s">
        <v>151</v>
      </c>
      <c r="G141" s="36"/>
      <c r="H141" s="36"/>
      <c r="I141" s="217"/>
      <c r="J141" s="36"/>
      <c r="K141" s="36"/>
      <c r="L141" s="40"/>
      <c r="M141" s="218"/>
      <c r="N141" s="219"/>
      <c r="O141" s="87"/>
      <c r="P141" s="87"/>
      <c r="Q141" s="87"/>
      <c r="R141" s="87"/>
      <c r="S141" s="87"/>
      <c r="T141" s="88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3" t="s">
        <v>117</v>
      </c>
      <c r="AU141" s="13" t="s">
        <v>81</v>
      </c>
    </row>
    <row r="142" s="2" customFormat="1" ht="78" customHeight="1">
      <c r="A142" s="34"/>
      <c r="B142" s="35"/>
      <c r="C142" s="202" t="s">
        <v>133</v>
      </c>
      <c r="D142" s="202" t="s">
        <v>112</v>
      </c>
      <c r="E142" s="203" t="s">
        <v>153</v>
      </c>
      <c r="F142" s="204" t="s">
        <v>154</v>
      </c>
      <c r="G142" s="205" t="s">
        <v>115</v>
      </c>
      <c r="H142" s="206">
        <v>10</v>
      </c>
      <c r="I142" s="207"/>
      <c r="J142" s="208">
        <f>ROUND(I142*H142,2)</f>
        <v>0</v>
      </c>
      <c r="K142" s="204" t="s">
        <v>1</v>
      </c>
      <c r="L142" s="40"/>
      <c r="M142" s="209" t="s">
        <v>1</v>
      </c>
      <c r="N142" s="210" t="s">
        <v>38</v>
      </c>
      <c r="O142" s="87"/>
      <c r="P142" s="211">
        <f>O142*H142</f>
        <v>0</v>
      </c>
      <c r="Q142" s="211">
        <v>0</v>
      </c>
      <c r="R142" s="211">
        <f>Q142*H142</f>
        <v>0</v>
      </c>
      <c r="S142" s="211">
        <v>0</v>
      </c>
      <c r="T142" s="21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3" t="s">
        <v>116</v>
      </c>
      <c r="AT142" s="213" t="s">
        <v>112</v>
      </c>
      <c r="AU142" s="213" t="s">
        <v>81</v>
      </c>
      <c r="AY142" s="13" t="s">
        <v>111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13" t="s">
        <v>81</v>
      </c>
      <c r="BK142" s="214">
        <f>ROUND(I142*H142,2)</f>
        <v>0</v>
      </c>
      <c r="BL142" s="13" t="s">
        <v>116</v>
      </c>
      <c r="BM142" s="213" t="s">
        <v>155</v>
      </c>
    </row>
    <row r="143" s="2" customFormat="1">
      <c r="A143" s="34"/>
      <c r="B143" s="35"/>
      <c r="C143" s="36"/>
      <c r="D143" s="215" t="s">
        <v>117</v>
      </c>
      <c r="E143" s="36"/>
      <c r="F143" s="216" t="s">
        <v>156</v>
      </c>
      <c r="G143" s="36"/>
      <c r="H143" s="36"/>
      <c r="I143" s="217"/>
      <c r="J143" s="36"/>
      <c r="K143" s="36"/>
      <c r="L143" s="40"/>
      <c r="M143" s="218"/>
      <c r="N143" s="219"/>
      <c r="O143" s="87"/>
      <c r="P143" s="87"/>
      <c r="Q143" s="87"/>
      <c r="R143" s="87"/>
      <c r="S143" s="87"/>
      <c r="T143" s="88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3" t="s">
        <v>117</v>
      </c>
      <c r="AU143" s="13" t="s">
        <v>81</v>
      </c>
    </row>
    <row r="144" s="2" customFormat="1" ht="49.05" customHeight="1">
      <c r="A144" s="34"/>
      <c r="B144" s="35"/>
      <c r="C144" s="202" t="s">
        <v>157</v>
      </c>
      <c r="D144" s="202" t="s">
        <v>112</v>
      </c>
      <c r="E144" s="203" t="s">
        <v>158</v>
      </c>
      <c r="F144" s="204" t="s">
        <v>159</v>
      </c>
      <c r="G144" s="205" t="s">
        <v>115</v>
      </c>
      <c r="H144" s="206">
        <v>5</v>
      </c>
      <c r="I144" s="207"/>
      <c r="J144" s="208">
        <f>ROUND(I144*H144,2)</f>
        <v>0</v>
      </c>
      <c r="K144" s="204" t="s">
        <v>1</v>
      </c>
      <c r="L144" s="40"/>
      <c r="M144" s="209" t="s">
        <v>1</v>
      </c>
      <c r="N144" s="210" t="s">
        <v>38</v>
      </c>
      <c r="O144" s="87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3" t="s">
        <v>116</v>
      </c>
      <c r="AT144" s="213" t="s">
        <v>112</v>
      </c>
      <c r="AU144" s="213" t="s">
        <v>81</v>
      </c>
      <c r="AY144" s="13" t="s">
        <v>111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3" t="s">
        <v>81</v>
      </c>
      <c r="BK144" s="214">
        <f>ROUND(I144*H144,2)</f>
        <v>0</v>
      </c>
      <c r="BL144" s="13" t="s">
        <v>116</v>
      </c>
      <c r="BM144" s="213" t="s">
        <v>160</v>
      </c>
    </row>
    <row r="145" s="2" customFormat="1">
      <c r="A145" s="34"/>
      <c r="B145" s="35"/>
      <c r="C145" s="36"/>
      <c r="D145" s="215" t="s">
        <v>117</v>
      </c>
      <c r="E145" s="36"/>
      <c r="F145" s="216" t="s">
        <v>159</v>
      </c>
      <c r="G145" s="36"/>
      <c r="H145" s="36"/>
      <c r="I145" s="217"/>
      <c r="J145" s="36"/>
      <c r="K145" s="36"/>
      <c r="L145" s="40"/>
      <c r="M145" s="218"/>
      <c r="N145" s="219"/>
      <c r="O145" s="87"/>
      <c r="P145" s="87"/>
      <c r="Q145" s="87"/>
      <c r="R145" s="87"/>
      <c r="S145" s="87"/>
      <c r="T145" s="88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3" t="s">
        <v>117</v>
      </c>
      <c r="AU145" s="13" t="s">
        <v>81</v>
      </c>
    </row>
    <row r="146" s="2" customFormat="1" ht="37.8" customHeight="1">
      <c r="A146" s="34"/>
      <c r="B146" s="35"/>
      <c r="C146" s="202" t="s">
        <v>8</v>
      </c>
      <c r="D146" s="202" t="s">
        <v>112</v>
      </c>
      <c r="E146" s="203" t="s">
        <v>161</v>
      </c>
      <c r="F146" s="204" t="s">
        <v>162</v>
      </c>
      <c r="G146" s="205" t="s">
        <v>115</v>
      </c>
      <c r="H146" s="206">
        <v>15</v>
      </c>
      <c r="I146" s="207"/>
      <c r="J146" s="208">
        <f>ROUND(I146*H146,2)</f>
        <v>0</v>
      </c>
      <c r="K146" s="204" t="s">
        <v>1</v>
      </c>
      <c r="L146" s="40"/>
      <c r="M146" s="209" t="s">
        <v>1</v>
      </c>
      <c r="N146" s="210" t="s">
        <v>38</v>
      </c>
      <c r="O146" s="87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3" t="s">
        <v>116</v>
      </c>
      <c r="AT146" s="213" t="s">
        <v>112</v>
      </c>
      <c r="AU146" s="213" t="s">
        <v>81</v>
      </c>
      <c r="AY146" s="13" t="s">
        <v>111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3" t="s">
        <v>81</v>
      </c>
      <c r="BK146" s="214">
        <f>ROUND(I146*H146,2)</f>
        <v>0</v>
      </c>
      <c r="BL146" s="13" t="s">
        <v>116</v>
      </c>
      <c r="BM146" s="213" t="s">
        <v>163</v>
      </c>
    </row>
    <row r="147" s="2" customFormat="1">
      <c r="A147" s="34"/>
      <c r="B147" s="35"/>
      <c r="C147" s="36"/>
      <c r="D147" s="215" t="s">
        <v>117</v>
      </c>
      <c r="E147" s="36"/>
      <c r="F147" s="216" t="s">
        <v>162</v>
      </c>
      <c r="G147" s="36"/>
      <c r="H147" s="36"/>
      <c r="I147" s="217"/>
      <c r="J147" s="36"/>
      <c r="K147" s="36"/>
      <c r="L147" s="40"/>
      <c r="M147" s="218"/>
      <c r="N147" s="219"/>
      <c r="O147" s="87"/>
      <c r="P147" s="87"/>
      <c r="Q147" s="87"/>
      <c r="R147" s="87"/>
      <c r="S147" s="87"/>
      <c r="T147" s="88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3" t="s">
        <v>117</v>
      </c>
      <c r="AU147" s="13" t="s">
        <v>81</v>
      </c>
    </row>
    <row r="148" s="2" customFormat="1" ht="24.15" customHeight="1">
      <c r="A148" s="34"/>
      <c r="B148" s="35"/>
      <c r="C148" s="202" t="s">
        <v>164</v>
      </c>
      <c r="D148" s="202" t="s">
        <v>112</v>
      </c>
      <c r="E148" s="203" t="s">
        <v>165</v>
      </c>
      <c r="F148" s="204" t="s">
        <v>166</v>
      </c>
      <c r="G148" s="205" t="s">
        <v>167</v>
      </c>
      <c r="H148" s="206">
        <v>5</v>
      </c>
      <c r="I148" s="207"/>
      <c r="J148" s="208">
        <f>ROUND(I148*H148,2)</f>
        <v>0</v>
      </c>
      <c r="K148" s="204" t="s">
        <v>1</v>
      </c>
      <c r="L148" s="40"/>
      <c r="M148" s="209" t="s">
        <v>1</v>
      </c>
      <c r="N148" s="210" t="s">
        <v>38</v>
      </c>
      <c r="O148" s="87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3" t="s">
        <v>116</v>
      </c>
      <c r="AT148" s="213" t="s">
        <v>112</v>
      </c>
      <c r="AU148" s="213" t="s">
        <v>81</v>
      </c>
      <c r="AY148" s="13" t="s">
        <v>111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3" t="s">
        <v>81</v>
      </c>
      <c r="BK148" s="214">
        <f>ROUND(I148*H148,2)</f>
        <v>0</v>
      </c>
      <c r="BL148" s="13" t="s">
        <v>116</v>
      </c>
      <c r="BM148" s="213" t="s">
        <v>168</v>
      </c>
    </row>
    <row r="149" s="2" customFormat="1">
      <c r="A149" s="34"/>
      <c r="B149" s="35"/>
      <c r="C149" s="36"/>
      <c r="D149" s="215" t="s">
        <v>117</v>
      </c>
      <c r="E149" s="36"/>
      <c r="F149" s="216" t="s">
        <v>166</v>
      </c>
      <c r="G149" s="36"/>
      <c r="H149" s="36"/>
      <c r="I149" s="217"/>
      <c r="J149" s="36"/>
      <c r="K149" s="36"/>
      <c r="L149" s="40"/>
      <c r="M149" s="218"/>
      <c r="N149" s="219"/>
      <c r="O149" s="87"/>
      <c r="P149" s="87"/>
      <c r="Q149" s="87"/>
      <c r="R149" s="87"/>
      <c r="S149" s="87"/>
      <c r="T149" s="88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3" t="s">
        <v>117</v>
      </c>
      <c r="AU149" s="13" t="s">
        <v>81</v>
      </c>
    </row>
    <row r="150" s="2" customFormat="1" ht="33" customHeight="1">
      <c r="A150" s="34"/>
      <c r="B150" s="35"/>
      <c r="C150" s="202" t="s">
        <v>141</v>
      </c>
      <c r="D150" s="202" t="s">
        <v>112</v>
      </c>
      <c r="E150" s="203" t="s">
        <v>169</v>
      </c>
      <c r="F150" s="204" t="s">
        <v>170</v>
      </c>
      <c r="G150" s="205" t="s">
        <v>167</v>
      </c>
      <c r="H150" s="206">
        <v>5</v>
      </c>
      <c r="I150" s="207"/>
      <c r="J150" s="208">
        <f>ROUND(I150*H150,2)</f>
        <v>0</v>
      </c>
      <c r="K150" s="204" t="s">
        <v>1</v>
      </c>
      <c r="L150" s="40"/>
      <c r="M150" s="209" t="s">
        <v>1</v>
      </c>
      <c r="N150" s="210" t="s">
        <v>38</v>
      </c>
      <c r="O150" s="87"/>
      <c r="P150" s="211">
        <f>O150*H150</f>
        <v>0</v>
      </c>
      <c r="Q150" s="211">
        <v>0</v>
      </c>
      <c r="R150" s="211">
        <f>Q150*H150</f>
        <v>0</v>
      </c>
      <c r="S150" s="211">
        <v>0</v>
      </c>
      <c r="T150" s="21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3" t="s">
        <v>116</v>
      </c>
      <c r="AT150" s="213" t="s">
        <v>112</v>
      </c>
      <c r="AU150" s="213" t="s">
        <v>81</v>
      </c>
      <c r="AY150" s="13" t="s">
        <v>111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3" t="s">
        <v>81</v>
      </c>
      <c r="BK150" s="214">
        <f>ROUND(I150*H150,2)</f>
        <v>0</v>
      </c>
      <c r="BL150" s="13" t="s">
        <v>116</v>
      </c>
      <c r="BM150" s="213" t="s">
        <v>171</v>
      </c>
    </row>
    <row r="151" s="2" customFormat="1">
      <c r="A151" s="34"/>
      <c r="B151" s="35"/>
      <c r="C151" s="36"/>
      <c r="D151" s="215" t="s">
        <v>117</v>
      </c>
      <c r="E151" s="36"/>
      <c r="F151" s="216" t="s">
        <v>170</v>
      </c>
      <c r="G151" s="36"/>
      <c r="H151" s="36"/>
      <c r="I151" s="217"/>
      <c r="J151" s="36"/>
      <c r="K151" s="36"/>
      <c r="L151" s="40"/>
      <c r="M151" s="218"/>
      <c r="N151" s="219"/>
      <c r="O151" s="87"/>
      <c r="P151" s="87"/>
      <c r="Q151" s="87"/>
      <c r="R151" s="87"/>
      <c r="S151" s="87"/>
      <c r="T151" s="88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3" t="s">
        <v>117</v>
      </c>
      <c r="AU151" s="13" t="s">
        <v>81</v>
      </c>
    </row>
    <row r="152" s="11" customFormat="1" ht="25.92" customHeight="1">
      <c r="A152" s="11"/>
      <c r="B152" s="188"/>
      <c r="C152" s="189"/>
      <c r="D152" s="190" t="s">
        <v>72</v>
      </c>
      <c r="E152" s="191" t="s">
        <v>172</v>
      </c>
      <c r="F152" s="191" t="s">
        <v>173</v>
      </c>
      <c r="G152" s="189"/>
      <c r="H152" s="189"/>
      <c r="I152" s="192"/>
      <c r="J152" s="193">
        <f>BK152</f>
        <v>0</v>
      </c>
      <c r="K152" s="189"/>
      <c r="L152" s="194"/>
      <c r="M152" s="195"/>
      <c r="N152" s="196"/>
      <c r="O152" s="196"/>
      <c r="P152" s="197">
        <f>SUM(P153:P162)</f>
        <v>0</v>
      </c>
      <c r="Q152" s="196"/>
      <c r="R152" s="197">
        <f>SUM(R153:R162)</f>
        <v>0</v>
      </c>
      <c r="S152" s="196"/>
      <c r="T152" s="198">
        <f>SUM(T153:T162)</f>
        <v>0</v>
      </c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R152" s="199" t="s">
        <v>81</v>
      </c>
      <c r="AT152" s="200" t="s">
        <v>72</v>
      </c>
      <c r="AU152" s="200" t="s">
        <v>73</v>
      </c>
      <c r="AY152" s="199" t="s">
        <v>111</v>
      </c>
      <c r="BK152" s="201">
        <f>SUM(BK153:BK162)</f>
        <v>0</v>
      </c>
    </row>
    <row r="153" s="2" customFormat="1" ht="33" customHeight="1">
      <c r="A153" s="34"/>
      <c r="B153" s="35"/>
      <c r="C153" s="202" t="s">
        <v>174</v>
      </c>
      <c r="D153" s="202" t="s">
        <v>112</v>
      </c>
      <c r="E153" s="203" t="s">
        <v>175</v>
      </c>
      <c r="F153" s="204" t="s">
        <v>176</v>
      </c>
      <c r="G153" s="205" t="s">
        <v>167</v>
      </c>
      <c r="H153" s="206">
        <v>5</v>
      </c>
      <c r="I153" s="207"/>
      <c r="J153" s="208">
        <f>ROUND(I153*H153,2)</f>
        <v>0</v>
      </c>
      <c r="K153" s="204" t="s">
        <v>1</v>
      </c>
      <c r="L153" s="40"/>
      <c r="M153" s="209" t="s">
        <v>1</v>
      </c>
      <c r="N153" s="210" t="s">
        <v>38</v>
      </c>
      <c r="O153" s="87"/>
      <c r="P153" s="211">
        <f>O153*H153</f>
        <v>0</v>
      </c>
      <c r="Q153" s="211">
        <v>0</v>
      </c>
      <c r="R153" s="211">
        <f>Q153*H153</f>
        <v>0</v>
      </c>
      <c r="S153" s="211">
        <v>0</v>
      </c>
      <c r="T153" s="21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3" t="s">
        <v>116</v>
      </c>
      <c r="AT153" s="213" t="s">
        <v>112</v>
      </c>
      <c r="AU153" s="213" t="s">
        <v>81</v>
      </c>
      <c r="AY153" s="13" t="s">
        <v>111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3" t="s">
        <v>81</v>
      </c>
      <c r="BK153" s="214">
        <f>ROUND(I153*H153,2)</f>
        <v>0</v>
      </c>
      <c r="BL153" s="13" t="s">
        <v>116</v>
      </c>
      <c r="BM153" s="213" t="s">
        <v>177</v>
      </c>
    </row>
    <row r="154" s="2" customFormat="1">
      <c r="A154" s="34"/>
      <c r="B154" s="35"/>
      <c r="C154" s="36"/>
      <c r="D154" s="215" t="s">
        <v>117</v>
      </c>
      <c r="E154" s="36"/>
      <c r="F154" s="216" t="s">
        <v>176</v>
      </c>
      <c r="G154" s="36"/>
      <c r="H154" s="36"/>
      <c r="I154" s="217"/>
      <c r="J154" s="36"/>
      <c r="K154" s="36"/>
      <c r="L154" s="40"/>
      <c r="M154" s="218"/>
      <c r="N154" s="219"/>
      <c r="O154" s="87"/>
      <c r="P154" s="87"/>
      <c r="Q154" s="87"/>
      <c r="R154" s="87"/>
      <c r="S154" s="87"/>
      <c r="T154" s="88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3" t="s">
        <v>117</v>
      </c>
      <c r="AU154" s="13" t="s">
        <v>81</v>
      </c>
    </row>
    <row r="155" s="2" customFormat="1" ht="16.5" customHeight="1">
      <c r="A155" s="34"/>
      <c r="B155" s="35"/>
      <c r="C155" s="202" t="s">
        <v>147</v>
      </c>
      <c r="D155" s="202" t="s">
        <v>112</v>
      </c>
      <c r="E155" s="203" t="s">
        <v>178</v>
      </c>
      <c r="F155" s="204" t="s">
        <v>179</v>
      </c>
      <c r="G155" s="205" t="s">
        <v>167</v>
      </c>
      <c r="H155" s="206">
        <v>5</v>
      </c>
      <c r="I155" s="207"/>
      <c r="J155" s="208">
        <f>ROUND(I155*H155,2)</f>
        <v>0</v>
      </c>
      <c r="K155" s="204" t="s">
        <v>1</v>
      </c>
      <c r="L155" s="40"/>
      <c r="M155" s="209" t="s">
        <v>1</v>
      </c>
      <c r="N155" s="210" t="s">
        <v>38</v>
      </c>
      <c r="O155" s="87"/>
      <c r="P155" s="211">
        <f>O155*H155</f>
        <v>0</v>
      </c>
      <c r="Q155" s="211">
        <v>0</v>
      </c>
      <c r="R155" s="211">
        <f>Q155*H155</f>
        <v>0</v>
      </c>
      <c r="S155" s="211">
        <v>0</v>
      </c>
      <c r="T155" s="21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3" t="s">
        <v>116</v>
      </c>
      <c r="AT155" s="213" t="s">
        <v>112</v>
      </c>
      <c r="AU155" s="213" t="s">
        <v>81</v>
      </c>
      <c r="AY155" s="13" t="s">
        <v>111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3" t="s">
        <v>81</v>
      </c>
      <c r="BK155" s="214">
        <f>ROUND(I155*H155,2)</f>
        <v>0</v>
      </c>
      <c r="BL155" s="13" t="s">
        <v>116</v>
      </c>
      <c r="BM155" s="213" t="s">
        <v>180</v>
      </c>
    </row>
    <row r="156" s="2" customFormat="1">
      <c r="A156" s="34"/>
      <c r="B156" s="35"/>
      <c r="C156" s="36"/>
      <c r="D156" s="215" t="s">
        <v>117</v>
      </c>
      <c r="E156" s="36"/>
      <c r="F156" s="216" t="s">
        <v>179</v>
      </c>
      <c r="G156" s="36"/>
      <c r="H156" s="36"/>
      <c r="I156" s="217"/>
      <c r="J156" s="36"/>
      <c r="K156" s="36"/>
      <c r="L156" s="40"/>
      <c r="M156" s="218"/>
      <c r="N156" s="219"/>
      <c r="O156" s="87"/>
      <c r="P156" s="87"/>
      <c r="Q156" s="87"/>
      <c r="R156" s="87"/>
      <c r="S156" s="87"/>
      <c r="T156" s="88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3" t="s">
        <v>117</v>
      </c>
      <c r="AU156" s="13" t="s">
        <v>81</v>
      </c>
    </row>
    <row r="157" s="2" customFormat="1" ht="37.8" customHeight="1">
      <c r="A157" s="34"/>
      <c r="B157" s="35"/>
      <c r="C157" s="202" t="s">
        <v>181</v>
      </c>
      <c r="D157" s="202" t="s">
        <v>112</v>
      </c>
      <c r="E157" s="203" t="s">
        <v>182</v>
      </c>
      <c r="F157" s="204" t="s">
        <v>183</v>
      </c>
      <c r="G157" s="205" t="s">
        <v>167</v>
      </c>
      <c r="H157" s="206">
        <v>5</v>
      </c>
      <c r="I157" s="207"/>
      <c r="J157" s="208">
        <f>ROUND(I157*H157,2)</f>
        <v>0</v>
      </c>
      <c r="K157" s="204" t="s">
        <v>1</v>
      </c>
      <c r="L157" s="40"/>
      <c r="M157" s="209" t="s">
        <v>1</v>
      </c>
      <c r="N157" s="210" t="s">
        <v>38</v>
      </c>
      <c r="O157" s="87"/>
      <c r="P157" s="211">
        <f>O157*H157</f>
        <v>0</v>
      </c>
      <c r="Q157" s="211">
        <v>0</v>
      </c>
      <c r="R157" s="211">
        <f>Q157*H157</f>
        <v>0</v>
      </c>
      <c r="S157" s="211">
        <v>0</v>
      </c>
      <c r="T157" s="21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3" t="s">
        <v>116</v>
      </c>
      <c r="AT157" s="213" t="s">
        <v>112</v>
      </c>
      <c r="AU157" s="213" t="s">
        <v>81</v>
      </c>
      <c r="AY157" s="13" t="s">
        <v>111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3" t="s">
        <v>81</v>
      </c>
      <c r="BK157" s="214">
        <f>ROUND(I157*H157,2)</f>
        <v>0</v>
      </c>
      <c r="BL157" s="13" t="s">
        <v>116</v>
      </c>
      <c r="BM157" s="213" t="s">
        <v>184</v>
      </c>
    </row>
    <row r="158" s="2" customFormat="1">
      <c r="A158" s="34"/>
      <c r="B158" s="35"/>
      <c r="C158" s="36"/>
      <c r="D158" s="215" t="s">
        <v>117</v>
      </c>
      <c r="E158" s="36"/>
      <c r="F158" s="216" t="s">
        <v>183</v>
      </c>
      <c r="G158" s="36"/>
      <c r="H158" s="36"/>
      <c r="I158" s="217"/>
      <c r="J158" s="36"/>
      <c r="K158" s="36"/>
      <c r="L158" s="40"/>
      <c r="M158" s="218"/>
      <c r="N158" s="219"/>
      <c r="O158" s="87"/>
      <c r="P158" s="87"/>
      <c r="Q158" s="87"/>
      <c r="R158" s="87"/>
      <c r="S158" s="87"/>
      <c r="T158" s="88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3" t="s">
        <v>117</v>
      </c>
      <c r="AU158" s="13" t="s">
        <v>81</v>
      </c>
    </row>
    <row r="159" s="2" customFormat="1" ht="37.8" customHeight="1">
      <c r="A159" s="34"/>
      <c r="B159" s="35"/>
      <c r="C159" s="202" t="s">
        <v>152</v>
      </c>
      <c r="D159" s="202" t="s">
        <v>112</v>
      </c>
      <c r="E159" s="203" t="s">
        <v>185</v>
      </c>
      <c r="F159" s="204" t="s">
        <v>186</v>
      </c>
      <c r="G159" s="205" t="s">
        <v>187</v>
      </c>
      <c r="H159" s="206">
        <v>1</v>
      </c>
      <c r="I159" s="207"/>
      <c r="J159" s="208">
        <f>ROUND(I159*H159,2)</f>
        <v>0</v>
      </c>
      <c r="K159" s="204" t="s">
        <v>1</v>
      </c>
      <c r="L159" s="40"/>
      <c r="M159" s="209" t="s">
        <v>1</v>
      </c>
      <c r="N159" s="210" t="s">
        <v>38</v>
      </c>
      <c r="O159" s="87"/>
      <c r="P159" s="211">
        <f>O159*H159</f>
        <v>0</v>
      </c>
      <c r="Q159" s="211">
        <v>0</v>
      </c>
      <c r="R159" s="211">
        <f>Q159*H159</f>
        <v>0</v>
      </c>
      <c r="S159" s="211">
        <v>0</v>
      </c>
      <c r="T159" s="21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3" t="s">
        <v>116</v>
      </c>
      <c r="AT159" s="213" t="s">
        <v>112</v>
      </c>
      <c r="AU159" s="213" t="s">
        <v>81</v>
      </c>
      <c r="AY159" s="13" t="s">
        <v>111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3" t="s">
        <v>81</v>
      </c>
      <c r="BK159" s="214">
        <f>ROUND(I159*H159,2)</f>
        <v>0</v>
      </c>
      <c r="BL159" s="13" t="s">
        <v>116</v>
      </c>
      <c r="BM159" s="213" t="s">
        <v>188</v>
      </c>
    </row>
    <row r="160" s="2" customFormat="1">
      <c r="A160" s="34"/>
      <c r="B160" s="35"/>
      <c r="C160" s="36"/>
      <c r="D160" s="215" t="s">
        <v>117</v>
      </c>
      <c r="E160" s="36"/>
      <c r="F160" s="216" t="s">
        <v>186</v>
      </c>
      <c r="G160" s="36"/>
      <c r="H160" s="36"/>
      <c r="I160" s="217"/>
      <c r="J160" s="36"/>
      <c r="K160" s="36"/>
      <c r="L160" s="40"/>
      <c r="M160" s="218"/>
      <c r="N160" s="219"/>
      <c r="O160" s="87"/>
      <c r="P160" s="87"/>
      <c r="Q160" s="87"/>
      <c r="R160" s="87"/>
      <c r="S160" s="87"/>
      <c r="T160" s="88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3" t="s">
        <v>117</v>
      </c>
      <c r="AU160" s="13" t="s">
        <v>81</v>
      </c>
    </row>
    <row r="161" s="2" customFormat="1" ht="24.15" customHeight="1">
      <c r="A161" s="34"/>
      <c r="B161" s="35"/>
      <c r="C161" s="202" t="s">
        <v>189</v>
      </c>
      <c r="D161" s="202" t="s">
        <v>112</v>
      </c>
      <c r="E161" s="203" t="s">
        <v>190</v>
      </c>
      <c r="F161" s="204" t="s">
        <v>191</v>
      </c>
      <c r="G161" s="205" t="s">
        <v>192</v>
      </c>
      <c r="H161" s="220"/>
      <c r="I161" s="207"/>
      <c r="J161" s="208">
        <f>ROUND(I161*H161,2)</f>
        <v>0</v>
      </c>
      <c r="K161" s="204" t="s">
        <v>1</v>
      </c>
      <c r="L161" s="40"/>
      <c r="M161" s="209" t="s">
        <v>1</v>
      </c>
      <c r="N161" s="210" t="s">
        <v>38</v>
      </c>
      <c r="O161" s="87"/>
      <c r="P161" s="211">
        <f>O161*H161</f>
        <v>0</v>
      </c>
      <c r="Q161" s="211">
        <v>0</v>
      </c>
      <c r="R161" s="211">
        <f>Q161*H161</f>
        <v>0</v>
      </c>
      <c r="S161" s="211">
        <v>0</v>
      </c>
      <c r="T161" s="21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3" t="s">
        <v>116</v>
      </c>
      <c r="AT161" s="213" t="s">
        <v>112</v>
      </c>
      <c r="AU161" s="213" t="s">
        <v>81</v>
      </c>
      <c r="AY161" s="13" t="s">
        <v>111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13" t="s">
        <v>81</v>
      </c>
      <c r="BK161" s="214">
        <f>ROUND(I161*H161,2)</f>
        <v>0</v>
      </c>
      <c r="BL161" s="13" t="s">
        <v>116</v>
      </c>
      <c r="BM161" s="213" t="s">
        <v>193</v>
      </c>
    </row>
    <row r="162" s="2" customFormat="1">
      <c r="A162" s="34"/>
      <c r="B162" s="35"/>
      <c r="C162" s="36"/>
      <c r="D162" s="215" t="s">
        <v>117</v>
      </c>
      <c r="E162" s="36"/>
      <c r="F162" s="216" t="s">
        <v>191</v>
      </c>
      <c r="G162" s="36"/>
      <c r="H162" s="36"/>
      <c r="I162" s="217"/>
      <c r="J162" s="36"/>
      <c r="K162" s="36"/>
      <c r="L162" s="40"/>
      <c r="M162" s="221"/>
      <c r="N162" s="222"/>
      <c r="O162" s="223"/>
      <c r="P162" s="223"/>
      <c r="Q162" s="223"/>
      <c r="R162" s="223"/>
      <c r="S162" s="223"/>
      <c r="T162" s="22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3" t="s">
        <v>117</v>
      </c>
      <c r="AU162" s="13" t="s">
        <v>81</v>
      </c>
    </row>
    <row r="163" s="2" customFormat="1" ht="6.96" customHeight="1">
      <c r="A163" s="34"/>
      <c r="B163" s="62"/>
      <c r="C163" s="63"/>
      <c r="D163" s="63"/>
      <c r="E163" s="63"/>
      <c r="F163" s="63"/>
      <c r="G163" s="63"/>
      <c r="H163" s="63"/>
      <c r="I163" s="63"/>
      <c r="J163" s="63"/>
      <c r="K163" s="63"/>
      <c r="L163" s="40"/>
      <c r="M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</row>
  </sheetData>
  <sheetProtection sheet="1" autoFilter="0" formatColumns="0" formatRows="0" objects="1" scenarios="1" spinCount="100000" saltValue="6VaigxD0cv86dQx5MZOs24hVLJvZqWWsxmyo5GZfeD3kApEY2CBIJ2jPUzzljLv7Ew1de1HuvwojUAVfJKORBQ==" hashValue="T+AHNTbmeQ46EnY/a+dwGbIdUsZOrkqlRDAoEIzSYu7f1tNuOngYwnSZNCKBxNVaLzrwGq80DHm3N1HyteudwQ==" algorithmName="SHA-512" password="CC35"/>
  <autoFilter ref="C119:K162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Digitronic18</dc:creator>
  <cp:lastModifiedBy>Digitronic18</cp:lastModifiedBy>
  <dcterms:created xsi:type="dcterms:W3CDTF">2025-04-24T07:11:46Z</dcterms:created>
  <dcterms:modified xsi:type="dcterms:W3CDTF">2025-04-24T07:11:48Z</dcterms:modified>
</cp:coreProperties>
</file>