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\Desktop\"/>
    </mc:Choice>
  </mc:AlternateContent>
  <bookViews>
    <workbookView xWindow="0" yWindow="0" windowWidth="0" windowHeight="0"/>
  </bookViews>
  <sheets>
    <sheet name="Rekapitulace stavby" sheetId="1" r:id="rId1"/>
    <sheet name="SO 01.09 - NÁBYTEK - I.ET..." sheetId="2" r:id="rId2"/>
    <sheet name="SO 02.09 - NÁBYTEK - II.E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01.09 - NÁBYTEK - I.ET...'!$C$119:$K$147</definedName>
    <definedName name="_xlnm.Print_Area" localSheetId="1">'SO 01.09 - NÁBYTEK - I.ET...'!$C$4:$J$76,'SO 01.09 - NÁBYTEK - I.ET...'!$C$82:$J$101,'SO 01.09 - NÁBYTEK - I.ET...'!$C$107:$K$147</definedName>
    <definedName name="_xlnm.Print_Titles" localSheetId="1">'SO 01.09 - NÁBYTEK - I.ET...'!$119:$119</definedName>
    <definedName name="_xlnm._FilterDatabase" localSheetId="2" hidden="1">'SO 02.09 - NÁBYTEK - II.E...'!$C$119:$K$147</definedName>
    <definedName name="_xlnm.Print_Area" localSheetId="2">'SO 02.09 - NÁBYTEK - II.E...'!$C$4:$J$76,'SO 02.09 - NÁBYTEK - II.E...'!$C$82:$J$101,'SO 02.09 - NÁBYTEK - II.E...'!$C$107:$K$147</definedName>
    <definedName name="_xlnm.Print_Titles" localSheetId="2">'SO 02.09 - NÁBYTEK - II.E...'!$119:$119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7"/>
  <c r="BH147"/>
  <c r="BG147"/>
  <c r="BF147"/>
  <c r="BK147"/>
  <c r="J147"/>
  <c r="BE147"/>
  <c r="BI146"/>
  <c r="BH146"/>
  <c r="BG146"/>
  <c r="BF146"/>
  <c r="BK146"/>
  <c r="J146"/>
  <c r="BE146"/>
  <c r="BI145"/>
  <c r="BH145"/>
  <c r="BG145"/>
  <c r="BF145"/>
  <c r="BK145"/>
  <c r="J145"/>
  <c r="BE145"/>
  <c r="BI144"/>
  <c r="BH144"/>
  <c r="BG144"/>
  <c r="BF144"/>
  <c r="BK144"/>
  <c r="J144"/>
  <c r="BE144"/>
  <c r="BI143"/>
  <c r="BH143"/>
  <c r="BG143"/>
  <c r="BF143"/>
  <c r="BK143"/>
  <c r="J143"/>
  <c r="BE143"/>
  <c r="BI142"/>
  <c r="BH142"/>
  <c r="BG142"/>
  <c r="BF142"/>
  <c r="BK142"/>
  <c r="J142"/>
  <c r="BE142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91"/>
  <c r="J14"/>
  <c r="J12"/>
  <c r="J114"/>
  <c r="E7"/>
  <c r="E85"/>
  <c i="2" r="J37"/>
  <c r="J36"/>
  <c i="1" r="AY95"/>
  <c i="2" r="J35"/>
  <c i="1" r="AX95"/>
  <c i="2" r="BI147"/>
  <c r="BH147"/>
  <c r="BG147"/>
  <c r="BF147"/>
  <c r="BK147"/>
  <c r="J147"/>
  <c r="BE147"/>
  <c r="BI146"/>
  <c r="BH146"/>
  <c r="BG146"/>
  <c r="BF146"/>
  <c r="BK146"/>
  <c r="J146"/>
  <c r="BE146"/>
  <c r="BI145"/>
  <c r="BH145"/>
  <c r="BG145"/>
  <c r="BF145"/>
  <c r="BK145"/>
  <c r="J145"/>
  <c r="BE145"/>
  <c r="BI144"/>
  <c r="BH144"/>
  <c r="BG144"/>
  <c r="BF144"/>
  <c r="BK144"/>
  <c r="J144"/>
  <c r="BE144"/>
  <c r="BI143"/>
  <c r="BH143"/>
  <c r="BG143"/>
  <c r="BF143"/>
  <c r="BK143"/>
  <c r="J143"/>
  <c r="BE143"/>
  <c r="BI142"/>
  <c r="BH142"/>
  <c r="BG142"/>
  <c r="BF142"/>
  <c r="BK142"/>
  <c r="J142"/>
  <c r="BE142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89"/>
  <c r="E7"/>
  <c r="E110"/>
  <c i="1" r="L90"/>
  <c r="AM90"/>
  <c r="AM89"/>
  <c r="L89"/>
  <c r="AM87"/>
  <c r="L87"/>
  <c r="L85"/>
  <c r="L84"/>
  <c i="2" r="BK131"/>
  <c r="J124"/>
  <c r="BK128"/>
  <c r="J140"/>
  <c r="BK135"/>
  <c r="J130"/>
  <c r="BK123"/>
  <c r="BK134"/>
  <c r="J123"/>
  <c i="3" r="BK134"/>
  <c r="BK127"/>
  <c r="J134"/>
  <c r="J129"/>
  <c r="BK135"/>
  <c r="BK124"/>
  <c r="J135"/>
  <c r="BK125"/>
  <c i="2" r="BK129"/>
  <c r="BK125"/>
  <c r="J135"/>
  <c r="BK127"/>
  <c i="1" r="AS94"/>
  <c i="2" r="J125"/>
  <c r="BK136"/>
  <c r="J127"/>
  <c i="3" r="BK138"/>
  <c r="BK129"/>
  <c r="J138"/>
  <c r="BK132"/>
  <c r="BK128"/>
  <c r="BK131"/>
  <c r="BK123"/>
  <c r="J136"/>
  <c r="BK126"/>
  <c i="2" r="J128"/>
  <c r="BK140"/>
  <c r="J134"/>
  <c r="J126"/>
  <c r="BK137"/>
  <c r="BK133"/>
  <c r="BK126"/>
  <c r="J138"/>
  <c r="J132"/>
  <c i="3" r="J132"/>
  <c r="J126"/>
  <c r="BK133"/>
  <c r="J130"/>
  <c r="J124"/>
  <c r="BK130"/>
  <c r="BK140"/>
  <c r="J133"/>
  <c r="J123"/>
  <c i="2" r="J133"/>
  <c r="BK138"/>
  <c r="J131"/>
  <c r="BK124"/>
  <c r="J136"/>
  <c r="BK132"/>
  <c r="J129"/>
  <c r="J137"/>
  <c r="BK130"/>
  <c i="3" r="BK137"/>
  <c r="J128"/>
  <c r="BK136"/>
  <c r="J131"/>
  <c r="J140"/>
  <c r="J125"/>
  <c r="J137"/>
  <c r="J127"/>
  <c i="2" l="1" r="BK122"/>
  <c r="J122"/>
  <c r="J98"/>
  <c r="BK141"/>
  <c r="J141"/>
  <c r="J100"/>
  <c i="3" r="P122"/>
  <c r="P121"/>
  <c r="P120"/>
  <c i="1" r="AU96"/>
  <c i="2" r="T122"/>
  <c r="T121"/>
  <c r="T120"/>
  <c i="3" r="R122"/>
  <c r="R121"/>
  <c r="R120"/>
  <c i="2" r="R122"/>
  <c r="R121"/>
  <c r="R120"/>
  <c i="3" r="BK122"/>
  <c r="J122"/>
  <c r="J98"/>
  <c r="BK141"/>
  <c r="J141"/>
  <c r="J100"/>
  <c i="2" r="P122"/>
  <c r="P121"/>
  <c r="P120"/>
  <c i="1" r="AU95"/>
  <c i="3" r="T122"/>
  <c r="T121"/>
  <c r="T120"/>
  <c r="BK139"/>
  <c r="J139"/>
  <c r="J99"/>
  <c i="2" r="BK139"/>
  <c r="J139"/>
  <c r="J99"/>
  <c r="BK121"/>
  <c r="BK120"/>
  <c r="J120"/>
  <c r="J96"/>
  <c i="3" r="F92"/>
  <c r="F116"/>
  <c r="BE123"/>
  <c r="BE127"/>
  <c r="BE129"/>
  <c r="BE131"/>
  <c r="BE134"/>
  <c r="BE136"/>
  <c r="E110"/>
  <c r="J116"/>
  <c r="BE124"/>
  <c r="BE125"/>
  <c r="BE126"/>
  <c r="BE128"/>
  <c r="BE132"/>
  <c r="J117"/>
  <c r="BE133"/>
  <c r="BE137"/>
  <c r="BE138"/>
  <c r="BE140"/>
  <c r="J89"/>
  <c r="BE130"/>
  <c r="BE135"/>
  <c i="2" r="J91"/>
  <c r="F117"/>
  <c r="BE123"/>
  <c r="BE124"/>
  <c r="BE127"/>
  <c r="BE137"/>
  <c r="E85"/>
  <c r="J114"/>
  <c r="F116"/>
  <c r="BE128"/>
  <c r="BE130"/>
  <c r="BE134"/>
  <c r="BE138"/>
  <c r="BE140"/>
  <c r="J117"/>
  <c r="BE129"/>
  <c r="BE135"/>
  <c r="BE125"/>
  <c r="BE126"/>
  <c r="BE131"/>
  <c r="BE132"/>
  <c r="BE133"/>
  <c r="BE136"/>
  <c r="J34"/>
  <c i="1" r="AW95"/>
  <c i="3" r="F35"/>
  <c i="1" r="BB96"/>
  <c i="2" r="F34"/>
  <c i="1" r="BA95"/>
  <c i="3" r="F34"/>
  <c i="1" r="BA96"/>
  <c i="2" r="F37"/>
  <c i="1" r="BD95"/>
  <c i="3" r="F37"/>
  <c i="1" r="BD96"/>
  <c i="3" r="F36"/>
  <c i="1" r="BC96"/>
  <c i="2" r="F35"/>
  <c i="1" r="BB95"/>
  <c i="2" r="F36"/>
  <c i="1" r="BC95"/>
  <c i="3" r="J34"/>
  <c i="1" r="AW96"/>
  <c i="3" l="1" r="BK121"/>
  <c r="J121"/>
  <c r="J97"/>
  <c i="2" r="J121"/>
  <c r="J97"/>
  <c i="1" r="AU94"/>
  <c i="2" r="J33"/>
  <c i="1" r="AV95"/>
  <c r="AT95"/>
  <c r="BA94"/>
  <c r="W30"/>
  <c i="3" r="F33"/>
  <c i="1" r="AZ96"/>
  <c i="2" r="F33"/>
  <c i="1" r="AZ95"/>
  <c i="2" r="J30"/>
  <c i="1" r="AG95"/>
  <c r="BC94"/>
  <c r="W32"/>
  <c r="BD94"/>
  <c r="W33"/>
  <c i="3" r="J33"/>
  <c i="1" r="AV96"/>
  <c r="AT96"/>
  <c r="BB94"/>
  <c r="W31"/>
  <c i="3" l="1" r="BK120"/>
  <c r="J120"/>
  <c r="J96"/>
  <c i="1" r="AN95"/>
  <c i="2" r="J39"/>
  <c i="1" r="AY94"/>
  <c r="AZ94"/>
  <c r="W29"/>
  <c r="AW94"/>
  <c r="AK30"/>
  <c r="AX94"/>
  <c i="3" l="1" r="J30"/>
  <c i="1" r="AG96"/>
  <c r="AV94"/>
  <c r="AK29"/>
  <c i="3" l="1" r="J39"/>
  <c i="1" r="AG94"/>
  <c r="AN96"/>
  <c r="AT94"/>
  <c l="1" r="AN94"/>
  <c r="AK26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<sst xmlns="http://schemas.openxmlformats.org/spreadsheetml/2006/main">
  <si>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</si>
  <si>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</si>
  <si>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</si>
  <si>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</si>
  <si>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</si>
  <si>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{77a1fd9b-88fd-47d6-b450-6b82e031981a}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</si>
  <si>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</si>
  <si>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</si>
  <si>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</si>
  <si>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</si>
  <si>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</si>
  <si>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</si>
  <si>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</si>
  <si>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</si>
  <si>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202310-2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</si>
  <si>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</si>
  <si>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</si>
  <si>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A STAV ÚPRAVY DÍLEN HORSKÁ 258, Vrchlabí - NÁBYTEK</t>
  </si>
  <si>
    <t>KSO:</t>
  </si>
  <si>
    <t>CC-CZ:</t>
  </si>
  <si>
    <t>Místo:</t>
  </si>
  <si>
    <t xml:space="preserve"> </t>
  </si>
  <si>
    <t>Datum:</t>
  </si>
  <si>
    <t>14. 3. 2023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</si>
  <si>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</si>
  <si>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</si>
  <si>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</si>
  <si>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</si>
  <si>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</si>
  <si>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</si>
  <si>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</si>
  <si>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</si>
  <si>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</si>
  <si>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</si>
  <si>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</si>
  <si>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</si>
  <si>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</si>
  <si>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</si>
  <si>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</si>
  <si>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</si>
  <si>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</si>
  <si>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</si>
  <si>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</si>
  <si>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</si>
  <si>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</si>
  <si>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</si>
  <si>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</si>
  <si>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</si>
  <si>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</si>
  <si>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</si>
  <si>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</si>
  <si>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</si>
  <si>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</si>
  <si>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</si>
  <si>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</si>
  <si>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</si>
  <si>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</si>
  <si>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</si>
  <si>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</si>
  <si>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</si>
  <si>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</si>
  <si>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</si>
  <si>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</si>
  <si>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</si>
  <si>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</si>
  <si>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</si>
  <si>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</si>
  <si>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</si>
  <si>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</si>
  <si>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</si>
  <si>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</si>
  <si>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</si>
  <si>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</si>
  <si>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</si>
  <si>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</si>
  <si>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</si>
  <si>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</si>
  <si>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</si>
  <si>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01.09</t>
  </si>
  <si>
    <t>NÁBYTEK - I.ETAPA - PŘÍSTAVBA</t>
  </si>
  <si>
    <t>STA</t>
  </si>
  <si>
    <t>1</t>
  </si>
  <si>
    <t>{e16fab6d-d298-4de2-afba-b3bfe618a14b}</t>
  </si>
  <si>
    <t>2</t>
  </si>
  <si>
    <t>SO 02.09</t>
  </si>
  <si>
    <t>NÁBYTEK - II.ETAPA - STAVEBNÍ ÚPRAVY</t>
  </si>
  <si>
    <t>{2acc48ff-edf3-4b1d-bdca-54a57dfe63c5}</t>
  </si>
  <si>
    <t>KRYCÍ LIST SOUPISU PRACÍ</t>
  </si>
  <si>
    <t>Objekt:</t>
  </si>
  <si>
    <t>SO 01.09 - NÁBYTEK - I.ETAPA - PŘÍSTAVBA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</si>
  <si>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</si>
  <si>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</si>
  <si>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</si>
  <si>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</si>
  <si>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</si>
  <si>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</si>
  <si>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766-1 - Konstrukce truhlářské - NÁBYTEK</t>
  </si>
  <si>
    <t xml:space="preserve">    766 - Konstrukce truhlářské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</si>
  <si>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</si>
  <si>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</si>
  <si>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</si>
  <si>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</si>
  <si>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</si>
  <si>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</si>
  <si>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</si>
  <si>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</si>
  <si>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</si>
  <si>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</si>
  <si>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</si>
  <si>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</si>
  <si>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</si>
  <si>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</si>
  <si>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</si>
  <si>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</si>
  <si>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</si>
  <si>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766-1</t>
  </si>
  <si>
    <t>Konstrukce truhlářské - NÁBYTEK</t>
  </si>
  <si>
    <t>K</t>
  </si>
  <si>
    <t>766-1 T19</t>
  </si>
  <si>
    <t>D+M T19 Stůl 1300/800mm, vč. dopravy</t>
  </si>
  <si>
    <t>ks</t>
  </si>
  <si>
    <t>CS ÚRS 2023 01</t>
  </si>
  <si>
    <t>4</t>
  </si>
  <si>
    <t>766-1 T20</t>
  </si>
  <si>
    <t>D+M T20 Stůl 1950/800mm, vč. dopravy</t>
  </si>
  <si>
    <t>3</t>
  </si>
  <si>
    <t>766-1 T22</t>
  </si>
  <si>
    <t>D+M T22 P/L Stůl rohový s šuplíky 2250/1500mm, pro PC, vč. dopravy</t>
  </si>
  <si>
    <t>6</t>
  </si>
  <si>
    <t>766-1 T23</t>
  </si>
  <si>
    <t>D+M T23 Stůl s šuplíky 1500/800mm, vč. dopravy</t>
  </si>
  <si>
    <t>8</t>
  </si>
  <si>
    <t>5</t>
  </si>
  <si>
    <t>766-1 T24</t>
  </si>
  <si>
    <t>D+M T24 Stůl s šuplíky 1500/800mm, pro PC, vč. dopravy</t>
  </si>
  <si>
    <t>10</t>
  </si>
  <si>
    <t>766-1 T25</t>
  </si>
  <si>
    <t>D+M T25 Stůl 1600/700mm, pro PC, vč. dopravy</t>
  </si>
  <si>
    <t>12</t>
  </si>
  <si>
    <t>7</t>
  </si>
  <si>
    <t>766-1 T26</t>
  </si>
  <si>
    <t>D+M T26 Židle 500/530mm, vč. dopravy</t>
  </si>
  <si>
    <t>14</t>
  </si>
  <si>
    <t>766-1 T27</t>
  </si>
  <si>
    <t>D+M T27 Židle 450/450mm, vč. dopravy</t>
  </si>
  <si>
    <t>16</t>
  </si>
  <si>
    <t>9</t>
  </si>
  <si>
    <t>766-1 T28</t>
  </si>
  <si>
    <t>D+M T28 Židle na kolečkách, vč. dopravy</t>
  </si>
  <si>
    <t>18</t>
  </si>
  <si>
    <t>766-1 T29</t>
  </si>
  <si>
    <t>D+M T29 Skříň 1485/600/2050mm policová s dvířky, vč. dopravy</t>
  </si>
  <si>
    <t>20</t>
  </si>
  <si>
    <t>11</t>
  </si>
  <si>
    <t>766-1 T30</t>
  </si>
  <si>
    <t>D+M T30 Regál na šanony 1500/450/2050mm, vč. dopravy</t>
  </si>
  <si>
    <t>22</t>
  </si>
  <si>
    <t>766-1 T33</t>
  </si>
  <si>
    <t>D+M T33 Ocelové šatní skříňky v sestavě 9ks 2700/500mm, vč. dopravy</t>
  </si>
  <si>
    <t>24</t>
  </si>
  <si>
    <t>13</t>
  </si>
  <si>
    <t>766-1 T36</t>
  </si>
  <si>
    <t xml:space="preserve">D+M T36  Ocelové šatní skříňky v sestavě 13ks 3600/500mm, vč. dopravy</t>
  </si>
  <si>
    <t>26</t>
  </si>
  <si>
    <t>766-1 T37</t>
  </si>
  <si>
    <t>D+M T37 Ocelové šatní skříňky v sestavě 16ks 4800/500mm, vč. dopravy</t>
  </si>
  <si>
    <t>28</t>
  </si>
  <si>
    <t>766-1 T40</t>
  </si>
  <si>
    <t>D+M T40 Regál 2750/450/2100mm, nosnost max. 500kg, vč. dopravy</t>
  </si>
  <si>
    <t>30</t>
  </si>
  <si>
    <t>766-1 T41</t>
  </si>
  <si>
    <t>D+M T41 Regál 2000/450/2100mm, nosnost max. 500kg, vč. dopravy</t>
  </si>
  <si>
    <t>32</t>
  </si>
  <si>
    <t>766</t>
  </si>
  <si>
    <t>Konstrukce truhlářské</t>
  </si>
  <si>
    <t>17</t>
  </si>
  <si>
    <t>998766202</t>
  </si>
  <si>
    <t>Přesun hmot procentní pro kce truhlářské v objektech v přes 6 do 12 m</t>
  </si>
  <si>
    <t>%</t>
  </si>
  <si>
    <t>-1572563893</t>
  </si>
  <si>
    <t>VP</t>
  </si>
  <si>
    <t xml:space="preserve">  Vícepráce</t>
  </si>
  <si>
    <t>PN</t>
  </si>
  <si>
    <t>SO 02.09 - NÁBYTEK - II.ETAPA - STAVEBNÍ ÚPRAVY</t>
  </si>
  <si>
    <t>766-1 T21</t>
  </si>
  <si>
    <t>D+M T21 Stůl s 2x šuplíky 2200/800mm, pro PC, vč. dopravy</t>
  </si>
  <si>
    <t>766-1 T31</t>
  </si>
  <si>
    <t>D+M T31 Regál na šanony 710/450/2050mm, vč. dopravy</t>
  </si>
  <si>
    <t>766-1 T34</t>
  </si>
  <si>
    <t>D+M T34 Ocelové šatní skříňky v sestavě 14ks 4200/500mm, vč. dopravy</t>
  </si>
  <si>
    <t>766-1 T35</t>
  </si>
  <si>
    <t xml:space="preserve">D+M T35  Ocelové šatní skříňky v sestavě 4ks 1200/500mm, vč. dopravy</t>
  </si>
  <si>
    <t>766-1 T38</t>
  </si>
  <si>
    <t>D+M T38 Ocelové šatní skříňky v sestavě 10ks 3000/500mm, vč. dopravy</t>
  </si>
  <si>
    <t>766-1 T39</t>
  </si>
  <si>
    <t>D+M T39 Ocelové šatní skříňky v sestavě 8ks 2400/500mm, vč. dopravy</t>
  </si>
  <si>
    <t>766-1 T42</t>
  </si>
  <si>
    <t>D+M T42 Regál 2000/450/2100mm, nosnost max. 350kg, vč. dopravy</t>
  </si>
  <si>
    <t>766-1 T43</t>
  </si>
  <si>
    <t>D+M T43 Regál 3250/450/2100mm, nosnost max. 350kg, vč. dopravy</t>
  </si>
  <si>
    <t>766-1 T44</t>
  </si>
  <si>
    <t>D+M T44 Regál 1500/450/2100mm, nosnost max. 350kg, vč. dopravy</t>
  </si>
  <si>
    <t>-1854651131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</si>
</sst>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202310-2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PŘÍSTAVBA A STAV ÚPRAVY DÍLEN HORSKÁ 258, Vrchlabí - NÁBYTEK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14. 3. 2023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24.7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 01.09 - NÁBYTEK - I.ET...'!J30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'SO 01.09 - NÁBYTEK - I.ET...'!P120</f>
        <v>0</v>
      </c>
      <c r="AV95" s="125">
        <f>'SO 01.09 - NÁBYTEK - I.ET...'!J33</f>
        <v>0</v>
      </c>
      <c r="AW95" s="125">
        <f>'SO 01.09 - NÁBYTEK - I.ET...'!J34</f>
        <v>0</v>
      </c>
      <c r="AX95" s="125">
        <f>'SO 01.09 - NÁBYTEK - I.ET...'!J35</f>
        <v>0</v>
      </c>
      <c r="AY95" s="125">
        <f>'SO 01.09 - NÁBYTEK - I.ET...'!J36</f>
        <v>0</v>
      </c>
      <c r="AZ95" s="125">
        <f>'SO 01.09 - NÁBYTEK - I.ET...'!F33</f>
        <v>0</v>
      </c>
      <c r="BA95" s="125">
        <f>'SO 01.09 - NÁBYTEK - I.ET...'!F34</f>
        <v>0</v>
      </c>
      <c r="BB95" s="125">
        <f>'SO 01.09 - NÁBYTEK - I.ET...'!F35</f>
        <v>0</v>
      </c>
      <c r="BC95" s="125">
        <f>'SO 01.09 - NÁBYTEK - I.ET...'!F36</f>
        <v>0</v>
      </c>
      <c r="BD95" s="127">
        <f>'SO 01.09 - NÁBYTEK - I.ET...'!F37</f>
        <v>0</v>
      </c>
      <c r="BE95" s="7"/>
      <c r="BT95" s="128" t="s">
        <v>81</v>
      </c>
      <c r="BV95" s="128" t="s">
        <v>75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24.75" customHeight="1">
      <c r="A96" s="116" t="s">
        <v>77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 02.09 - NÁBYTEK - II.E...'!J30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9">
        <v>0</v>
      </c>
      <c r="AT96" s="130">
        <f>ROUND(SUM(AV96:AW96),2)</f>
        <v>0</v>
      </c>
      <c r="AU96" s="131">
        <f>'SO 02.09 - NÁBYTEK - II.E...'!P120</f>
        <v>0</v>
      </c>
      <c r="AV96" s="130">
        <f>'SO 02.09 - NÁBYTEK - II.E...'!J33</f>
        <v>0</v>
      </c>
      <c r="AW96" s="130">
        <f>'SO 02.09 - NÁBYTEK - II.E...'!J34</f>
        <v>0</v>
      </c>
      <c r="AX96" s="130">
        <f>'SO 02.09 - NÁBYTEK - II.E...'!J35</f>
        <v>0</v>
      </c>
      <c r="AY96" s="130">
        <f>'SO 02.09 - NÁBYTEK - II.E...'!J36</f>
        <v>0</v>
      </c>
      <c r="AZ96" s="130">
        <f>'SO 02.09 - NÁBYTEK - II.E...'!F33</f>
        <v>0</v>
      </c>
      <c r="BA96" s="130">
        <f>'SO 02.09 - NÁBYTEK - II.E...'!F34</f>
        <v>0</v>
      </c>
      <c r="BB96" s="130">
        <f>'SO 02.09 - NÁBYTEK - II.E...'!F35</f>
        <v>0</v>
      </c>
      <c r="BC96" s="130">
        <f>'SO 02.09 - NÁBYTEK - II.E...'!F36</f>
        <v>0</v>
      </c>
      <c r="BD96" s="132">
        <f>'SO 02.09 - NÁBYTEK - II.E...'!F37</f>
        <v>0</v>
      </c>
      <c r="BE96" s="7"/>
      <c r="BT96" s="128" t="s">
        <v>81</v>
      </c>
      <c r="BV96" s="128" t="s">
        <v>75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HDRkbSn5x/wU56hVDWegGw8u8oNXGlDZ8sW9fihd/byO1l01REGaevkn2XqcMIx2Ip/FTjB7N9OJg8XYPgvKOQ==" hashValue="1fc9gMcWGPLAJcWqo41SPU9js1P053hUlCOT7nKHQKP1aOv9mtf+3hqTkxpV6Bcoft6mLMgM3uOnR/PE0zY11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.09 - NÁBYTEK - I.ET...'!C2" display="/"/>
    <hyperlink ref="A96" location="'SO 02.09 - NÁBYTEK - II.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PŘÍSTAVBA A STAV ÚPRAVY DÍLEN HORSKÁ 258, Vrchlabí - NÁBYTEK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14. 3. 2023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ROUND((ROUND((SUM(BE120:BE140)),  2) + SUM(BE142:BE147)), 2)</f>
        <v>0</v>
      </c>
      <c r="G33" s="35"/>
      <c r="H33" s="35"/>
      <c r="I33" s="152">
        <v>0.20999999999999999</v>
      </c>
      <c r="J33" s="151">
        <f>ROUND((ROUND(((SUM(BE120:BE140))*I33),  2) + (SUM(BE142:BE147)*I33)),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ROUND((ROUND((SUM(BF120:BF140)),  2) + SUM(BF142:BF147)), 2)</f>
        <v>0</v>
      </c>
      <c r="G34" s="35"/>
      <c r="H34" s="35"/>
      <c r="I34" s="152">
        <v>0.14999999999999999</v>
      </c>
      <c r="J34" s="151">
        <f>ROUND((ROUND(((SUM(BF120:BF140))*I34),  2) + (SUM(BF142:BF147)*I34)),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ROUND((ROUND((SUM(BG120:BG140)),  2) + SUM(BG142:BG147)),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ROUND((ROUND((SUM(BH120:BH140)),  2) + SUM(BH142:BH147)),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ROUND((ROUND((SUM(BI120:BI140)),  2) + SUM(BI142:BI147)),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71" t="str">
        <f>E7</f>
        <v>PŘÍSTAVBA A STAV ÚPRAVY DÍLEN HORSKÁ 258, Vrchlabí - NÁBYTEK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01.09 - NÁBYTEK - I.ETAPA - PŘÍSTAVBA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14. 3. 2023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95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96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97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1.84" customHeight="1">
      <c r="A100" s="9"/>
      <c r="B100" s="176"/>
      <c r="C100" s="177"/>
      <c r="D100" s="188" t="s">
        <v>98</v>
      </c>
      <c r="E100" s="177"/>
      <c r="F100" s="177"/>
      <c r="G100" s="177"/>
      <c r="H100" s="177"/>
      <c r="I100" s="177"/>
      <c r="J100" s="189">
        <f>J141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99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71" t="str">
        <f>E7</f>
        <v>PŘÍSTAVBA A STAV ÚPRAVY DÍLEN HORSKÁ 258, Vrchlabí - NÁBYTEK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88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SO 01.09 - NÁBYTEK - I.ETAPA - PŘÍSTAVBA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14. 3. 2023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29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31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0"/>
      <c r="B119" s="191"/>
      <c r="C119" s="192" t="s">
        <v>100</v>
      </c>
      <c r="D119" s="193" t="s">
        <v>58</v>
      </c>
      <c r="E119" s="193" t="s">
        <v>54</v>
      </c>
      <c r="F119" s="193" t="s">
        <v>55</v>
      </c>
      <c r="G119" s="193" t="s">
        <v>101</v>
      </c>
      <c r="H119" s="193" t="s">
        <v>102</v>
      </c>
      <c r="I119" s="193" t="s">
        <v>103</v>
      </c>
      <c r="J119" s="193" t="s">
        <v>92</v>
      </c>
      <c r="K119" s="194" t="s">
        <v>104</v>
      </c>
      <c r="L119" s="195"/>
      <c r="M119" s="97" t="s">
        <v>1</v>
      </c>
      <c r="N119" s="98" t="s">
        <v>37</v>
      </c>
      <c r="O119" s="98" t="s">
        <v>105</v>
      </c>
      <c r="P119" s="98" t="s">
        <v>106</v>
      </c>
      <c r="Q119" s="98" t="s">
        <v>107</v>
      </c>
      <c r="R119" s="98" t="s">
        <v>108</v>
      </c>
      <c r="S119" s="98" t="s">
        <v>109</v>
      </c>
      <c r="T119" s="99" t="s">
        <v>110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5"/>
      <c r="B120" s="36"/>
      <c r="C120" s="104" t="s">
        <v>111</v>
      </c>
      <c r="D120" s="37"/>
      <c r="E120" s="37"/>
      <c r="F120" s="37"/>
      <c r="G120" s="37"/>
      <c r="H120" s="37"/>
      <c r="I120" s="37"/>
      <c r="J120" s="196">
        <f>BK120</f>
        <v>0</v>
      </c>
      <c r="K120" s="37"/>
      <c r="L120" s="41"/>
      <c r="M120" s="100"/>
      <c r="N120" s="197"/>
      <c r="O120" s="101"/>
      <c r="P120" s="198">
        <f>P121+P141</f>
        <v>0</v>
      </c>
      <c r="Q120" s="101"/>
      <c r="R120" s="198">
        <f>R121+R141</f>
        <v>0</v>
      </c>
      <c r="S120" s="101"/>
      <c r="T120" s="199">
        <f>T121+T141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72</v>
      </c>
      <c r="AU120" s="14" t="s">
        <v>94</v>
      </c>
      <c r="BK120" s="200">
        <f>BK121+BK141</f>
        <v>0</v>
      </c>
    </row>
    <row r="121" s="12" customFormat="1" ht="25.92" customHeight="1">
      <c r="A121" s="12"/>
      <c r="B121" s="201"/>
      <c r="C121" s="202"/>
      <c r="D121" s="203" t="s">
        <v>72</v>
      </c>
      <c r="E121" s="204" t="s">
        <v>112</v>
      </c>
      <c r="F121" s="204" t="s">
        <v>113</v>
      </c>
      <c r="G121" s="202"/>
      <c r="H121" s="202"/>
      <c r="I121" s="205"/>
      <c r="J121" s="189">
        <f>BK121</f>
        <v>0</v>
      </c>
      <c r="K121" s="202"/>
      <c r="L121" s="206"/>
      <c r="M121" s="207"/>
      <c r="N121" s="208"/>
      <c r="O121" s="208"/>
      <c r="P121" s="209">
        <f>P122+P139</f>
        <v>0</v>
      </c>
      <c r="Q121" s="208"/>
      <c r="R121" s="209">
        <f>R122+R139</f>
        <v>0</v>
      </c>
      <c r="S121" s="208"/>
      <c r="T121" s="210">
        <f>T122+T139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83</v>
      </c>
      <c r="AT121" s="212" t="s">
        <v>72</v>
      </c>
      <c r="AU121" s="212" t="s">
        <v>73</v>
      </c>
      <c r="AY121" s="211" t="s">
        <v>114</v>
      </c>
      <c r="BK121" s="213">
        <f>BK122+BK139</f>
        <v>0</v>
      </c>
    </row>
    <row r="122" s="12" customFormat="1" ht="22.8" customHeight="1">
      <c r="A122" s="12"/>
      <c r="B122" s="201"/>
      <c r="C122" s="202"/>
      <c r="D122" s="203" t="s">
        <v>72</v>
      </c>
      <c r="E122" s="214" t="s">
        <v>115</v>
      </c>
      <c r="F122" s="214" t="s">
        <v>116</v>
      </c>
      <c r="G122" s="202"/>
      <c r="H122" s="202"/>
      <c r="I122" s="205"/>
      <c r="J122" s="215">
        <f>BK122</f>
        <v>0</v>
      </c>
      <c r="K122" s="202"/>
      <c r="L122" s="206"/>
      <c r="M122" s="207"/>
      <c r="N122" s="208"/>
      <c r="O122" s="208"/>
      <c r="P122" s="209">
        <f>SUM(P123:P138)</f>
        <v>0</v>
      </c>
      <c r="Q122" s="208"/>
      <c r="R122" s="209">
        <f>SUM(R123:R138)</f>
        <v>0</v>
      </c>
      <c r="S122" s="208"/>
      <c r="T122" s="210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81</v>
      </c>
      <c r="AT122" s="212" t="s">
        <v>72</v>
      </c>
      <c r="AU122" s="212" t="s">
        <v>81</v>
      </c>
      <c r="AY122" s="211" t="s">
        <v>114</v>
      </c>
      <c r="BK122" s="213">
        <f>SUM(BK123:BK138)</f>
        <v>0</v>
      </c>
    </row>
    <row r="123" s="2" customFormat="1" ht="16.5" customHeight="1">
      <c r="A123" s="35"/>
      <c r="B123" s="36"/>
      <c r="C123" s="216" t="s">
        <v>81</v>
      </c>
      <c r="D123" s="216" t="s">
        <v>117</v>
      </c>
      <c r="E123" s="217" t="s">
        <v>118</v>
      </c>
      <c r="F123" s="218" t="s">
        <v>119</v>
      </c>
      <c r="G123" s="219" t="s">
        <v>120</v>
      </c>
      <c r="H123" s="220">
        <v>2</v>
      </c>
      <c r="I123" s="221"/>
      <c r="J123" s="222">
        <f>ROUND(I123*H123,2)</f>
        <v>0</v>
      </c>
      <c r="K123" s="218" t="s">
        <v>121</v>
      </c>
      <c r="L123" s="41"/>
      <c r="M123" s="223" t="s">
        <v>1</v>
      </c>
      <c r="N123" s="224" t="s">
        <v>38</v>
      </c>
      <c r="O123" s="88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7" t="s">
        <v>122</v>
      </c>
      <c r="AT123" s="227" t="s">
        <v>117</v>
      </c>
      <c r="AU123" s="227" t="s">
        <v>83</v>
      </c>
      <c r="AY123" s="14" t="s">
        <v>114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4" t="s">
        <v>81</v>
      </c>
      <c r="BK123" s="228">
        <f>ROUND(I123*H123,2)</f>
        <v>0</v>
      </c>
      <c r="BL123" s="14" t="s">
        <v>122</v>
      </c>
      <c r="BM123" s="227" t="s">
        <v>83</v>
      </c>
    </row>
    <row r="124" s="2" customFormat="1" ht="16.5" customHeight="1">
      <c r="A124" s="35"/>
      <c r="B124" s="36"/>
      <c r="C124" s="216" t="s">
        <v>83</v>
      </c>
      <c r="D124" s="216" t="s">
        <v>117</v>
      </c>
      <c r="E124" s="217" t="s">
        <v>123</v>
      </c>
      <c r="F124" s="218" t="s">
        <v>124</v>
      </c>
      <c r="G124" s="219" t="s">
        <v>120</v>
      </c>
      <c r="H124" s="220">
        <v>2</v>
      </c>
      <c r="I124" s="221"/>
      <c r="J124" s="222">
        <f>ROUND(I124*H124,2)</f>
        <v>0</v>
      </c>
      <c r="K124" s="218" t="s">
        <v>121</v>
      </c>
      <c r="L124" s="41"/>
      <c r="M124" s="223" t="s">
        <v>1</v>
      </c>
      <c r="N124" s="224" t="s">
        <v>38</v>
      </c>
      <c r="O124" s="88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7" t="s">
        <v>122</v>
      </c>
      <c r="AT124" s="227" t="s">
        <v>117</v>
      </c>
      <c r="AU124" s="227" t="s">
        <v>83</v>
      </c>
      <c r="AY124" s="14" t="s">
        <v>114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4" t="s">
        <v>81</v>
      </c>
      <c r="BK124" s="228">
        <f>ROUND(I124*H124,2)</f>
        <v>0</v>
      </c>
      <c r="BL124" s="14" t="s">
        <v>122</v>
      </c>
      <c r="BM124" s="227" t="s">
        <v>122</v>
      </c>
    </row>
    <row r="125" s="2" customFormat="1" ht="24.15" customHeight="1">
      <c r="A125" s="35"/>
      <c r="B125" s="36"/>
      <c r="C125" s="216" t="s">
        <v>125</v>
      </c>
      <c r="D125" s="216" t="s">
        <v>117</v>
      </c>
      <c r="E125" s="217" t="s">
        <v>126</v>
      </c>
      <c r="F125" s="218" t="s">
        <v>127</v>
      </c>
      <c r="G125" s="219" t="s">
        <v>120</v>
      </c>
      <c r="H125" s="220">
        <v>2</v>
      </c>
      <c r="I125" s="221"/>
      <c r="J125" s="222">
        <f>ROUND(I125*H125,2)</f>
        <v>0</v>
      </c>
      <c r="K125" s="218" t="s">
        <v>121</v>
      </c>
      <c r="L125" s="41"/>
      <c r="M125" s="223" t="s">
        <v>1</v>
      </c>
      <c r="N125" s="224" t="s">
        <v>38</v>
      </c>
      <c r="O125" s="88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7" t="s">
        <v>122</v>
      </c>
      <c r="AT125" s="227" t="s">
        <v>117</v>
      </c>
      <c r="AU125" s="227" t="s">
        <v>83</v>
      </c>
      <c r="AY125" s="14" t="s">
        <v>114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4" t="s">
        <v>81</v>
      </c>
      <c r="BK125" s="228">
        <f>ROUND(I125*H125,2)</f>
        <v>0</v>
      </c>
      <c r="BL125" s="14" t="s">
        <v>122</v>
      </c>
      <c r="BM125" s="227" t="s">
        <v>128</v>
      </c>
    </row>
    <row r="126" s="2" customFormat="1" ht="21.75" customHeight="1">
      <c r="A126" s="35"/>
      <c r="B126" s="36"/>
      <c r="C126" s="216" t="s">
        <v>122</v>
      </c>
      <c r="D126" s="216" t="s">
        <v>117</v>
      </c>
      <c r="E126" s="217" t="s">
        <v>129</v>
      </c>
      <c r="F126" s="218" t="s">
        <v>130</v>
      </c>
      <c r="G126" s="219" t="s">
        <v>120</v>
      </c>
      <c r="H126" s="220">
        <v>3</v>
      </c>
      <c r="I126" s="221"/>
      <c r="J126" s="222">
        <f>ROUND(I126*H126,2)</f>
        <v>0</v>
      </c>
      <c r="K126" s="218" t="s">
        <v>121</v>
      </c>
      <c r="L126" s="41"/>
      <c r="M126" s="223" t="s">
        <v>1</v>
      </c>
      <c r="N126" s="224" t="s">
        <v>38</v>
      </c>
      <c r="O126" s="88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7" t="s">
        <v>122</v>
      </c>
      <c r="AT126" s="227" t="s">
        <v>117</v>
      </c>
      <c r="AU126" s="227" t="s">
        <v>83</v>
      </c>
      <c r="AY126" s="14" t="s">
        <v>114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4" t="s">
        <v>81</v>
      </c>
      <c r="BK126" s="228">
        <f>ROUND(I126*H126,2)</f>
        <v>0</v>
      </c>
      <c r="BL126" s="14" t="s">
        <v>122</v>
      </c>
      <c r="BM126" s="227" t="s">
        <v>131</v>
      </c>
    </row>
    <row r="127" s="2" customFormat="1" ht="24.15" customHeight="1">
      <c r="A127" s="35"/>
      <c r="B127" s="36"/>
      <c r="C127" s="216" t="s">
        <v>132</v>
      </c>
      <c r="D127" s="216" t="s">
        <v>117</v>
      </c>
      <c r="E127" s="217" t="s">
        <v>133</v>
      </c>
      <c r="F127" s="218" t="s">
        <v>134</v>
      </c>
      <c r="G127" s="219" t="s">
        <v>120</v>
      </c>
      <c r="H127" s="220">
        <v>1</v>
      </c>
      <c r="I127" s="221"/>
      <c r="J127" s="222">
        <f>ROUND(I127*H127,2)</f>
        <v>0</v>
      </c>
      <c r="K127" s="218" t="s">
        <v>121</v>
      </c>
      <c r="L127" s="41"/>
      <c r="M127" s="223" t="s">
        <v>1</v>
      </c>
      <c r="N127" s="224" t="s">
        <v>38</v>
      </c>
      <c r="O127" s="88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7" t="s">
        <v>122</v>
      </c>
      <c r="AT127" s="227" t="s">
        <v>117</v>
      </c>
      <c r="AU127" s="227" t="s">
        <v>83</v>
      </c>
      <c r="AY127" s="14" t="s">
        <v>114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4" t="s">
        <v>81</v>
      </c>
      <c r="BK127" s="228">
        <f>ROUND(I127*H127,2)</f>
        <v>0</v>
      </c>
      <c r="BL127" s="14" t="s">
        <v>122</v>
      </c>
      <c r="BM127" s="227" t="s">
        <v>135</v>
      </c>
    </row>
    <row r="128" s="2" customFormat="1" ht="21.75" customHeight="1">
      <c r="A128" s="35"/>
      <c r="B128" s="36"/>
      <c r="C128" s="216" t="s">
        <v>128</v>
      </c>
      <c r="D128" s="216" t="s">
        <v>117</v>
      </c>
      <c r="E128" s="217" t="s">
        <v>136</v>
      </c>
      <c r="F128" s="218" t="s">
        <v>137</v>
      </c>
      <c r="G128" s="219" t="s">
        <v>120</v>
      </c>
      <c r="H128" s="220">
        <v>5</v>
      </c>
      <c r="I128" s="221"/>
      <c r="J128" s="222">
        <f>ROUND(I128*H128,2)</f>
        <v>0</v>
      </c>
      <c r="K128" s="218" t="s">
        <v>121</v>
      </c>
      <c r="L128" s="41"/>
      <c r="M128" s="223" t="s">
        <v>1</v>
      </c>
      <c r="N128" s="224" t="s">
        <v>38</v>
      </c>
      <c r="O128" s="88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7" t="s">
        <v>122</v>
      </c>
      <c r="AT128" s="227" t="s">
        <v>117</v>
      </c>
      <c r="AU128" s="227" t="s">
        <v>83</v>
      </c>
      <c r="AY128" s="14" t="s">
        <v>114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4" t="s">
        <v>81</v>
      </c>
      <c r="BK128" s="228">
        <f>ROUND(I128*H128,2)</f>
        <v>0</v>
      </c>
      <c r="BL128" s="14" t="s">
        <v>122</v>
      </c>
      <c r="BM128" s="227" t="s">
        <v>138</v>
      </c>
    </row>
    <row r="129" s="2" customFormat="1" ht="16.5" customHeight="1">
      <c r="A129" s="35"/>
      <c r="B129" s="36"/>
      <c r="C129" s="216" t="s">
        <v>139</v>
      </c>
      <c r="D129" s="216" t="s">
        <v>117</v>
      </c>
      <c r="E129" s="217" t="s">
        <v>140</v>
      </c>
      <c r="F129" s="218" t="s">
        <v>141</v>
      </c>
      <c r="G129" s="219" t="s">
        <v>120</v>
      </c>
      <c r="H129" s="220">
        <v>14</v>
      </c>
      <c r="I129" s="221"/>
      <c r="J129" s="222">
        <f>ROUND(I129*H129,2)</f>
        <v>0</v>
      </c>
      <c r="K129" s="218" t="s">
        <v>121</v>
      </c>
      <c r="L129" s="41"/>
      <c r="M129" s="223" t="s">
        <v>1</v>
      </c>
      <c r="N129" s="224" t="s">
        <v>38</v>
      </c>
      <c r="O129" s="88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7" t="s">
        <v>122</v>
      </c>
      <c r="AT129" s="227" t="s">
        <v>117</v>
      </c>
      <c r="AU129" s="227" t="s">
        <v>83</v>
      </c>
      <c r="AY129" s="14" t="s">
        <v>114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4" t="s">
        <v>81</v>
      </c>
      <c r="BK129" s="228">
        <f>ROUND(I129*H129,2)</f>
        <v>0</v>
      </c>
      <c r="BL129" s="14" t="s">
        <v>122</v>
      </c>
      <c r="BM129" s="227" t="s">
        <v>142</v>
      </c>
    </row>
    <row r="130" s="2" customFormat="1" ht="16.5" customHeight="1">
      <c r="A130" s="35"/>
      <c r="B130" s="36"/>
      <c r="C130" s="216" t="s">
        <v>131</v>
      </c>
      <c r="D130" s="216" t="s">
        <v>117</v>
      </c>
      <c r="E130" s="217" t="s">
        <v>143</v>
      </c>
      <c r="F130" s="218" t="s">
        <v>144</v>
      </c>
      <c r="G130" s="219" t="s">
        <v>120</v>
      </c>
      <c r="H130" s="220">
        <v>20</v>
      </c>
      <c r="I130" s="221"/>
      <c r="J130" s="222">
        <f>ROUND(I130*H130,2)</f>
        <v>0</v>
      </c>
      <c r="K130" s="218" t="s">
        <v>121</v>
      </c>
      <c r="L130" s="41"/>
      <c r="M130" s="223" t="s">
        <v>1</v>
      </c>
      <c r="N130" s="224" t="s">
        <v>38</v>
      </c>
      <c r="O130" s="88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7" t="s">
        <v>122</v>
      </c>
      <c r="AT130" s="227" t="s">
        <v>117</v>
      </c>
      <c r="AU130" s="227" t="s">
        <v>83</v>
      </c>
      <c r="AY130" s="14" t="s">
        <v>114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4" t="s">
        <v>81</v>
      </c>
      <c r="BK130" s="228">
        <f>ROUND(I130*H130,2)</f>
        <v>0</v>
      </c>
      <c r="BL130" s="14" t="s">
        <v>122</v>
      </c>
      <c r="BM130" s="227" t="s">
        <v>145</v>
      </c>
    </row>
    <row r="131" s="2" customFormat="1" ht="16.5" customHeight="1">
      <c r="A131" s="35"/>
      <c r="B131" s="36"/>
      <c r="C131" s="216" t="s">
        <v>146</v>
      </c>
      <c r="D131" s="216" t="s">
        <v>117</v>
      </c>
      <c r="E131" s="217" t="s">
        <v>147</v>
      </c>
      <c r="F131" s="218" t="s">
        <v>148</v>
      </c>
      <c r="G131" s="219" t="s">
        <v>120</v>
      </c>
      <c r="H131" s="220">
        <v>2</v>
      </c>
      <c r="I131" s="221"/>
      <c r="J131" s="222">
        <f>ROUND(I131*H131,2)</f>
        <v>0</v>
      </c>
      <c r="K131" s="218" t="s">
        <v>121</v>
      </c>
      <c r="L131" s="41"/>
      <c r="M131" s="223" t="s">
        <v>1</v>
      </c>
      <c r="N131" s="224" t="s">
        <v>38</v>
      </c>
      <c r="O131" s="88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7" t="s">
        <v>122</v>
      </c>
      <c r="AT131" s="227" t="s">
        <v>117</v>
      </c>
      <c r="AU131" s="227" t="s">
        <v>83</v>
      </c>
      <c r="AY131" s="14" t="s">
        <v>114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4" t="s">
        <v>81</v>
      </c>
      <c r="BK131" s="228">
        <f>ROUND(I131*H131,2)</f>
        <v>0</v>
      </c>
      <c r="BL131" s="14" t="s">
        <v>122</v>
      </c>
      <c r="BM131" s="227" t="s">
        <v>149</v>
      </c>
    </row>
    <row r="132" s="2" customFormat="1" ht="24.15" customHeight="1">
      <c r="A132" s="35"/>
      <c r="B132" s="36"/>
      <c r="C132" s="216" t="s">
        <v>135</v>
      </c>
      <c r="D132" s="216" t="s">
        <v>117</v>
      </c>
      <c r="E132" s="217" t="s">
        <v>150</v>
      </c>
      <c r="F132" s="218" t="s">
        <v>151</v>
      </c>
      <c r="G132" s="219" t="s">
        <v>120</v>
      </c>
      <c r="H132" s="220">
        <v>1</v>
      </c>
      <c r="I132" s="221"/>
      <c r="J132" s="222">
        <f>ROUND(I132*H132,2)</f>
        <v>0</v>
      </c>
      <c r="K132" s="218" t="s">
        <v>121</v>
      </c>
      <c r="L132" s="41"/>
      <c r="M132" s="223" t="s">
        <v>1</v>
      </c>
      <c r="N132" s="224" t="s">
        <v>38</v>
      </c>
      <c r="O132" s="88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7" t="s">
        <v>122</v>
      </c>
      <c r="AT132" s="227" t="s">
        <v>117</v>
      </c>
      <c r="AU132" s="227" t="s">
        <v>83</v>
      </c>
      <c r="AY132" s="14" t="s">
        <v>114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4" t="s">
        <v>81</v>
      </c>
      <c r="BK132" s="228">
        <f>ROUND(I132*H132,2)</f>
        <v>0</v>
      </c>
      <c r="BL132" s="14" t="s">
        <v>122</v>
      </c>
      <c r="BM132" s="227" t="s">
        <v>152</v>
      </c>
    </row>
    <row r="133" s="2" customFormat="1" ht="24.15" customHeight="1">
      <c r="A133" s="35"/>
      <c r="B133" s="36"/>
      <c r="C133" s="216" t="s">
        <v>153</v>
      </c>
      <c r="D133" s="216" t="s">
        <v>117</v>
      </c>
      <c r="E133" s="217" t="s">
        <v>154</v>
      </c>
      <c r="F133" s="218" t="s">
        <v>155</v>
      </c>
      <c r="G133" s="219" t="s">
        <v>120</v>
      </c>
      <c r="H133" s="220">
        <v>3</v>
      </c>
      <c r="I133" s="221"/>
      <c r="J133" s="222">
        <f>ROUND(I133*H133,2)</f>
        <v>0</v>
      </c>
      <c r="K133" s="218" t="s">
        <v>121</v>
      </c>
      <c r="L133" s="41"/>
      <c r="M133" s="223" t="s">
        <v>1</v>
      </c>
      <c r="N133" s="224" t="s">
        <v>38</v>
      </c>
      <c r="O133" s="88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7" t="s">
        <v>122</v>
      </c>
      <c r="AT133" s="227" t="s">
        <v>117</v>
      </c>
      <c r="AU133" s="227" t="s">
        <v>83</v>
      </c>
      <c r="AY133" s="14" t="s">
        <v>114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4" t="s">
        <v>81</v>
      </c>
      <c r="BK133" s="228">
        <f>ROUND(I133*H133,2)</f>
        <v>0</v>
      </c>
      <c r="BL133" s="14" t="s">
        <v>122</v>
      </c>
      <c r="BM133" s="227" t="s">
        <v>156</v>
      </c>
    </row>
    <row r="134" s="2" customFormat="1" ht="24.15" customHeight="1">
      <c r="A134" s="35"/>
      <c r="B134" s="36"/>
      <c r="C134" s="216" t="s">
        <v>138</v>
      </c>
      <c r="D134" s="216" t="s">
        <v>117</v>
      </c>
      <c r="E134" s="217" t="s">
        <v>157</v>
      </c>
      <c r="F134" s="218" t="s">
        <v>158</v>
      </c>
      <c r="G134" s="219" t="s">
        <v>120</v>
      </c>
      <c r="H134" s="220">
        <v>1</v>
      </c>
      <c r="I134" s="221"/>
      <c r="J134" s="222">
        <f>ROUND(I134*H134,2)</f>
        <v>0</v>
      </c>
      <c r="K134" s="218" t="s">
        <v>121</v>
      </c>
      <c r="L134" s="41"/>
      <c r="M134" s="223" t="s">
        <v>1</v>
      </c>
      <c r="N134" s="224" t="s">
        <v>38</v>
      </c>
      <c r="O134" s="88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7" t="s">
        <v>122</v>
      </c>
      <c r="AT134" s="227" t="s">
        <v>117</v>
      </c>
      <c r="AU134" s="227" t="s">
        <v>83</v>
      </c>
      <c r="AY134" s="14" t="s">
        <v>114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4" t="s">
        <v>81</v>
      </c>
      <c r="BK134" s="228">
        <f>ROUND(I134*H134,2)</f>
        <v>0</v>
      </c>
      <c r="BL134" s="14" t="s">
        <v>122</v>
      </c>
      <c r="BM134" s="227" t="s">
        <v>159</v>
      </c>
    </row>
    <row r="135" s="2" customFormat="1" ht="24.15" customHeight="1">
      <c r="A135" s="35"/>
      <c r="B135" s="36"/>
      <c r="C135" s="216" t="s">
        <v>160</v>
      </c>
      <c r="D135" s="216" t="s">
        <v>117</v>
      </c>
      <c r="E135" s="217" t="s">
        <v>161</v>
      </c>
      <c r="F135" s="218" t="s">
        <v>162</v>
      </c>
      <c r="G135" s="219" t="s">
        <v>120</v>
      </c>
      <c r="H135" s="220">
        <v>2</v>
      </c>
      <c r="I135" s="221"/>
      <c r="J135" s="222">
        <f>ROUND(I135*H135,2)</f>
        <v>0</v>
      </c>
      <c r="K135" s="218" t="s">
        <v>121</v>
      </c>
      <c r="L135" s="41"/>
      <c r="M135" s="223" t="s">
        <v>1</v>
      </c>
      <c r="N135" s="224" t="s">
        <v>38</v>
      </c>
      <c r="O135" s="88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7" t="s">
        <v>122</v>
      </c>
      <c r="AT135" s="227" t="s">
        <v>117</v>
      </c>
      <c r="AU135" s="227" t="s">
        <v>83</v>
      </c>
      <c r="AY135" s="14" t="s">
        <v>114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4" t="s">
        <v>81</v>
      </c>
      <c r="BK135" s="228">
        <f>ROUND(I135*H135,2)</f>
        <v>0</v>
      </c>
      <c r="BL135" s="14" t="s">
        <v>122</v>
      </c>
      <c r="BM135" s="227" t="s">
        <v>163</v>
      </c>
    </row>
    <row r="136" s="2" customFormat="1" ht="24.15" customHeight="1">
      <c r="A136" s="35"/>
      <c r="B136" s="36"/>
      <c r="C136" s="216" t="s">
        <v>142</v>
      </c>
      <c r="D136" s="216" t="s">
        <v>117</v>
      </c>
      <c r="E136" s="217" t="s">
        <v>164</v>
      </c>
      <c r="F136" s="218" t="s">
        <v>165</v>
      </c>
      <c r="G136" s="219" t="s">
        <v>120</v>
      </c>
      <c r="H136" s="220">
        <v>2</v>
      </c>
      <c r="I136" s="221"/>
      <c r="J136" s="222">
        <f>ROUND(I136*H136,2)</f>
        <v>0</v>
      </c>
      <c r="K136" s="218" t="s">
        <v>121</v>
      </c>
      <c r="L136" s="41"/>
      <c r="M136" s="223" t="s">
        <v>1</v>
      </c>
      <c r="N136" s="224" t="s">
        <v>38</v>
      </c>
      <c r="O136" s="88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7" t="s">
        <v>122</v>
      </c>
      <c r="AT136" s="227" t="s">
        <v>117</v>
      </c>
      <c r="AU136" s="227" t="s">
        <v>83</v>
      </c>
      <c r="AY136" s="14" t="s">
        <v>114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4" t="s">
        <v>81</v>
      </c>
      <c r="BK136" s="228">
        <f>ROUND(I136*H136,2)</f>
        <v>0</v>
      </c>
      <c r="BL136" s="14" t="s">
        <v>122</v>
      </c>
      <c r="BM136" s="227" t="s">
        <v>166</v>
      </c>
    </row>
    <row r="137" s="2" customFormat="1" ht="24.15" customHeight="1">
      <c r="A137" s="35"/>
      <c r="B137" s="36"/>
      <c r="C137" s="216" t="s">
        <v>8</v>
      </c>
      <c r="D137" s="216" t="s">
        <v>117</v>
      </c>
      <c r="E137" s="217" t="s">
        <v>167</v>
      </c>
      <c r="F137" s="218" t="s">
        <v>168</v>
      </c>
      <c r="G137" s="219" t="s">
        <v>120</v>
      </c>
      <c r="H137" s="220">
        <v>1</v>
      </c>
      <c r="I137" s="221"/>
      <c r="J137" s="222">
        <f>ROUND(I137*H137,2)</f>
        <v>0</v>
      </c>
      <c r="K137" s="218" t="s">
        <v>121</v>
      </c>
      <c r="L137" s="41"/>
      <c r="M137" s="223" t="s">
        <v>1</v>
      </c>
      <c r="N137" s="224" t="s">
        <v>38</v>
      </c>
      <c r="O137" s="88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7" t="s">
        <v>122</v>
      </c>
      <c r="AT137" s="227" t="s">
        <v>117</v>
      </c>
      <c r="AU137" s="227" t="s">
        <v>83</v>
      </c>
      <c r="AY137" s="14" t="s">
        <v>114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4" t="s">
        <v>81</v>
      </c>
      <c r="BK137" s="228">
        <f>ROUND(I137*H137,2)</f>
        <v>0</v>
      </c>
      <c r="BL137" s="14" t="s">
        <v>122</v>
      </c>
      <c r="BM137" s="227" t="s">
        <v>169</v>
      </c>
    </row>
    <row r="138" s="2" customFormat="1" ht="24.15" customHeight="1">
      <c r="A138" s="35"/>
      <c r="B138" s="36"/>
      <c r="C138" s="216" t="s">
        <v>145</v>
      </c>
      <c r="D138" s="216" t="s">
        <v>117</v>
      </c>
      <c r="E138" s="217" t="s">
        <v>170</v>
      </c>
      <c r="F138" s="218" t="s">
        <v>171</v>
      </c>
      <c r="G138" s="219" t="s">
        <v>120</v>
      </c>
      <c r="H138" s="220">
        <v>2</v>
      </c>
      <c r="I138" s="221"/>
      <c r="J138" s="222">
        <f>ROUND(I138*H138,2)</f>
        <v>0</v>
      </c>
      <c r="K138" s="218" t="s">
        <v>121</v>
      </c>
      <c r="L138" s="41"/>
      <c r="M138" s="223" t="s">
        <v>1</v>
      </c>
      <c r="N138" s="224" t="s">
        <v>38</v>
      </c>
      <c r="O138" s="88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7" t="s">
        <v>122</v>
      </c>
      <c r="AT138" s="227" t="s">
        <v>117</v>
      </c>
      <c r="AU138" s="227" t="s">
        <v>83</v>
      </c>
      <c r="AY138" s="14" t="s">
        <v>114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4" t="s">
        <v>81</v>
      </c>
      <c r="BK138" s="228">
        <f>ROUND(I138*H138,2)</f>
        <v>0</v>
      </c>
      <c r="BL138" s="14" t="s">
        <v>122</v>
      </c>
      <c r="BM138" s="227" t="s">
        <v>172</v>
      </c>
    </row>
    <row r="139" s="12" customFormat="1" ht="22.8" customHeight="1">
      <c r="A139" s="12"/>
      <c r="B139" s="201"/>
      <c r="C139" s="202"/>
      <c r="D139" s="203" t="s">
        <v>72</v>
      </c>
      <c r="E139" s="214" t="s">
        <v>173</v>
      </c>
      <c r="F139" s="214" t="s">
        <v>174</v>
      </c>
      <c r="G139" s="202"/>
      <c r="H139" s="202"/>
      <c r="I139" s="205"/>
      <c r="J139" s="215">
        <f>BK139</f>
        <v>0</v>
      </c>
      <c r="K139" s="202"/>
      <c r="L139" s="206"/>
      <c r="M139" s="207"/>
      <c r="N139" s="208"/>
      <c r="O139" s="208"/>
      <c r="P139" s="209">
        <f>P140</f>
        <v>0</v>
      </c>
      <c r="Q139" s="208"/>
      <c r="R139" s="209">
        <f>R140</f>
        <v>0</v>
      </c>
      <c r="S139" s="208"/>
      <c r="T139" s="21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83</v>
      </c>
      <c r="AT139" s="212" t="s">
        <v>72</v>
      </c>
      <c r="AU139" s="212" t="s">
        <v>81</v>
      </c>
      <c r="AY139" s="211" t="s">
        <v>114</v>
      </c>
      <c r="BK139" s="213">
        <f>BK140</f>
        <v>0</v>
      </c>
    </row>
    <row r="140" s="2" customFormat="1" ht="24.15" customHeight="1">
      <c r="A140" s="35"/>
      <c r="B140" s="36"/>
      <c r="C140" s="216" t="s">
        <v>175</v>
      </c>
      <c r="D140" s="216" t="s">
        <v>117</v>
      </c>
      <c r="E140" s="217" t="s">
        <v>176</v>
      </c>
      <c r="F140" s="218" t="s">
        <v>177</v>
      </c>
      <c r="G140" s="219" t="s">
        <v>178</v>
      </c>
      <c r="H140" s="229"/>
      <c r="I140" s="221"/>
      <c r="J140" s="222">
        <f>ROUND(I140*H140,2)</f>
        <v>0</v>
      </c>
      <c r="K140" s="218" t="s">
        <v>121</v>
      </c>
      <c r="L140" s="41"/>
      <c r="M140" s="223" t="s">
        <v>1</v>
      </c>
      <c r="N140" s="224" t="s">
        <v>38</v>
      </c>
      <c r="O140" s="88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7" t="s">
        <v>145</v>
      </c>
      <c r="AT140" s="227" t="s">
        <v>117</v>
      </c>
      <c r="AU140" s="227" t="s">
        <v>83</v>
      </c>
      <c r="AY140" s="14" t="s">
        <v>114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4" t="s">
        <v>81</v>
      </c>
      <c r="BK140" s="228">
        <f>ROUND(I140*H140,2)</f>
        <v>0</v>
      </c>
      <c r="BL140" s="14" t="s">
        <v>145</v>
      </c>
      <c r="BM140" s="227" t="s">
        <v>179</v>
      </c>
    </row>
    <row r="141" s="2" customFormat="1" ht="49.92" customHeight="1">
      <c r="A141" s="35"/>
      <c r="B141" s="36"/>
      <c r="C141" s="37"/>
      <c r="D141" s="37"/>
      <c r="E141" s="204" t="s">
        <v>180</v>
      </c>
      <c r="F141" s="204" t="s">
        <v>181</v>
      </c>
      <c r="G141" s="37"/>
      <c r="H141" s="37"/>
      <c r="I141" s="37"/>
      <c r="J141" s="189">
        <f>BK141</f>
        <v>0</v>
      </c>
      <c r="K141" s="37"/>
      <c r="L141" s="41"/>
      <c r="M141" s="230"/>
      <c r="N141" s="231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72</v>
      </c>
      <c r="AU141" s="14" t="s">
        <v>73</v>
      </c>
      <c r="AY141" s="14" t="s">
        <v>182</v>
      </c>
      <c r="BK141" s="228">
        <f>SUM(BK142:BK147)</f>
        <v>0</v>
      </c>
    </row>
    <row r="142" s="2" customFormat="1" ht="16.32" customHeight="1">
      <c r="A142" s="35"/>
      <c r="B142" s="36"/>
      <c r="C142" s="232" t="s">
        <v>1</v>
      </c>
      <c r="D142" s="232" t="s">
        <v>117</v>
      </c>
      <c r="E142" s="233" t="s">
        <v>1</v>
      </c>
      <c r="F142" s="234" t="s">
        <v>1</v>
      </c>
      <c r="G142" s="235" t="s">
        <v>1</v>
      </c>
      <c r="H142" s="236"/>
      <c r="I142" s="237"/>
      <c r="J142" s="238">
        <f>BK142</f>
        <v>0</v>
      </c>
      <c r="K142" s="239"/>
      <c r="L142" s="41"/>
      <c r="M142" s="240" t="s">
        <v>1</v>
      </c>
      <c r="N142" s="241" t="s">
        <v>38</v>
      </c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182</v>
      </c>
      <c r="AU142" s="14" t="s">
        <v>81</v>
      </c>
      <c r="AY142" s="14" t="s">
        <v>182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4" t="s">
        <v>81</v>
      </c>
      <c r="BK142" s="228">
        <f>I142*H142</f>
        <v>0</v>
      </c>
    </row>
    <row r="143" s="2" customFormat="1" ht="16.32" customHeight="1">
      <c r="A143" s="35"/>
      <c r="B143" s="36"/>
      <c r="C143" s="232" t="s">
        <v>1</v>
      </c>
      <c r="D143" s="232" t="s">
        <v>117</v>
      </c>
      <c r="E143" s="233" t="s">
        <v>1</v>
      </c>
      <c r="F143" s="234" t="s">
        <v>1</v>
      </c>
      <c r="G143" s="235" t="s">
        <v>1</v>
      </c>
      <c r="H143" s="236"/>
      <c r="I143" s="237"/>
      <c r="J143" s="238">
        <f>BK143</f>
        <v>0</v>
      </c>
      <c r="K143" s="239"/>
      <c r="L143" s="41"/>
      <c r="M143" s="240" t="s">
        <v>1</v>
      </c>
      <c r="N143" s="241" t="s">
        <v>38</v>
      </c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182</v>
      </c>
      <c r="AU143" s="14" t="s">
        <v>81</v>
      </c>
      <c r="AY143" s="14" t="s">
        <v>182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4" t="s">
        <v>81</v>
      </c>
      <c r="BK143" s="228">
        <f>I143*H143</f>
        <v>0</v>
      </c>
    </row>
    <row r="144" s="2" customFormat="1" ht="16.32" customHeight="1">
      <c r="A144" s="35"/>
      <c r="B144" s="36"/>
      <c r="C144" s="232" t="s">
        <v>1</v>
      </c>
      <c r="D144" s="232" t="s">
        <v>117</v>
      </c>
      <c r="E144" s="233" t="s">
        <v>1</v>
      </c>
      <c r="F144" s="234" t="s">
        <v>1</v>
      </c>
      <c r="G144" s="235" t="s">
        <v>1</v>
      </c>
      <c r="H144" s="236"/>
      <c r="I144" s="237"/>
      <c r="J144" s="238">
        <f>BK144</f>
        <v>0</v>
      </c>
      <c r="K144" s="239"/>
      <c r="L144" s="41"/>
      <c r="M144" s="240" t="s">
        <v>1</v>
      </c>
      <c r="N144" s="241" t="s">
        <v>38</v>
      </c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182</v>
      </c>
      <c r="AU144" s="14" t="s">
        <v>81</v>
      </c>
      <c r="AY144" s="14" t="s">
        <v>182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4" t="s">
        <v>81</v>
      </c>
      <c r="BK144" s="228">
        <f>I144*H144</f>
        <v>0</v>
      </c>
    </row>
    <row r="145" s="2" customFormat="1" ht="16.32" customHeight="1">
      <c r="A145" s="35"/>
      <c r="B145" s="36"/>
      <c r="C145" s="232" t="s">
        <v>1</v>
      </c>
      <c r="D145" s="232" t="s">
        <v>117</v>
      </c>
      <c r="E145" s="233" t="s">
        <v>1</v>
      </c>
      <c r="F145" s="234" t="s">
        <v>1</v>
      </c>
      <c r="G145" s="235" t="s">
        <v>1</v>
      </c>
      <c r="H145" s="236"/>
      <c r="I145" s="237"/>
      <c r="J145" s="238">
        <f>BK145</f>
        <v>0</v>
      </c>
      <c r="K145" s="239"/>
      <c r="L145" s="41"/>
      <c r="M145" s="240" t="s">
        <v>1</v>
      </c>
      <c r="N145" s="241" t="s">
        <v>38</v>
      </c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182</v>
      </c>
      <c r="AU145" s="14" t="s">
        <v>81</v>
      </c>
      <c r="AY145" s="14" t="s">
        <v>182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4" t="s">
        <v>81</v>
      </c>
      <c r="BK145" s="228">
        <f>I145*H145</f>
        <v>0</v>
      </c>
    </row>
    <row r="146" s="2" customFormat="1" ht="16.32" customHeight="1">
      <c r="A146" s="35"/>
      <c r="B146" s="36"/>
      <c r="C146" s="232" t="s">
        <v>1</v>
      </c>
      <c r="D146" s="232" t="s">
        <v>117</v>
      </c>
      <c r="E146" s="233" t="s">
        <v>1</v>
      </c>
      <c r="F146" s="234" t="s">
        <v>1</v>
      </c>
      <c r="G146" s="235" t="s">
        <v>1</v>
      </c>
      <c r="H146" s="236"/>
      <c r="I146" s="237"/>
      <c r="J146" s="238">
        <f>BK146</f>
        <v>0</v>
      </c>
      <c r="K146" s="239"/>
      <c r="L146" s="41"/>
      <c r="M146" s="240" t="s">
        <v>1</v>
      </c>
      <c r="N146" s="241" t="s">
        <v>38</v>
      </c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182</v>
      </c>
      <c r="AU146" s="14" t="s">
        <v>81</v>
      </c>
      <c r="AY146" s="14" t="s">
        <v>182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4" t="s">
        <v>81</v>
      </c>
      <c r="BK146" s="228">
        <f>I146*H146</f>
        <v>0</v>
      </c>
    </row>
    <row r="147" s="2" customFormat="1" ht="16.32" customHeight="1">
      <c r="A147" s="35"/>
      <c r="B147" s="36"/>
      <c r="C147" s="232" t="s">
        <v>1</v>
      </c>
      <c r="D147" s="232" t="s">
        <v>117</v>
      </c>
      <c r="E147" s="233" t="s">
        <v>1</v>
      </c>
      <c r="F147" s="234" t="s">
        <v>1</v>
      </c>
      <c r="G147" s="235" t="s">
        <v>1</v>
      </c>
      <c r="H147" s="236"/>
      <c r="I147" s="237"/>
      <c r="J147" s="238">
        <f>BK147</f>
        <v>0</v>
      </c>
      <c r="K147" s="239"/>
      <c r="L147" s="41"/>
      <c r="M147" s="240" t="s">
        <v>1</v>
      </c>
      <c r="N147" s="241" t="s">
        <v>38</v>
      </c>
      <c r="O147" s="242"/>
      <c r="P147" s="242"/>
      <c r="Q147" s="242"/>
      <c r="R147" s="242"/>
      <c r="S147" s="242"/>
      <c r="T147" s="24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182</v>
      </c>
      <c r="AU147" s="14" t="s">
        <v>81</v>
      </c>
      <c r="AY147" s="14" t="s">
        <v>182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4" t="s">
        <v>81</v>
      </c>
      <c r="BK147" s="228">
        <f>I147*H147</f>
        <v>0</v>
      </c>
    </row>
    <row r="148" s="2" customFormat="1" ht="6.96" customHeight="1">
      <c r="A148" s="35"/>
      <c r="B148" s="63"/>
      <c r="C148" s="64"/>
      <c r="D148" s="64"/>
      <c r="E148" s="64"/>
      <c r="F148" s="64"/>
      <c r="G148" s="64"/>
      <c r="H148" s="64"/>
      <c r="I148" s="64"/>
      <c r="J148" s="64"/>
      <c r="K148" s="64"/>
      <c r="L148" s="41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sheetProtection sheet="1" autoFilter="0" formatColumns="0" formatRows="0" objects="1" scenarios="1" spinCount="100000" saltValue="HDHp1mdrTxZH/5hqWuCL7Gc2sUMnQYREVIQc7LK8i+9DzeYlPa2ECb8YdVXeD1DiN3ej5+EjtdTSP+j93Ti64g==" hashValue="0S3uafq9rr65qEpCpaB0i5d185uE+1QHODeNsD+A29iiFfVWRgmOo3Zb5zWLNRjCFNCg2HqfUaGANokbdPnZ1w==" algorithmName="SHA-512" password="CC35"/>
  <autoFilter ref="C119:K1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dataValidations count="2">
    <dataValidation type="list" allowBlank="1" showInputMessage="1" showErrorMessage="1" error="Povoleny jsou hodnoty K, M." sqref="D142:D148">
      <formula1>"K, M"</formula1>
    </dataValidation>
    <dataValidation type="list" allowBlank="1" showInputMessage="1" showErrorMessage="1" error="Povoleny jsou hodnoty základní, snížená, zákl. přenesená, sníž. přenesená, nulová." sqref="N142:N14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PŘÍSTAVBA A STAV ÚPRAVY DÍLEN HORSKÁ 258, Vrchlabí - NÁBYTEK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183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14. 3. 2023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ROUND((ROUND((SUM(BE120:BE140)),  2) + SUM(BE142:BE147)), 2)</f>
        <v>0</v>
      </c>
      <c r="G33" s="35"/>
      <c r="H33" s="35"/>
      <c r="I33" s="152">
        <v>0.20999999999999999</v>
      </c>
      <c r="J33" s="151">
        <f>ROUND((ROUND(((SUM(BE120:BE140))*I33),  2) + (SUM(BE142:BE147)*I33)),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ROUND((ROUND((SUM(BF120:BF140)),  2) + SUM(BF142:BF147)), 2)</f>
        <v>0</v>
      </c>
      <c r="G34" s="35"/>
      <c r="H34" s="35"/>
      <c r="I34" s="152">
        <v>0.14999999999999999</v>
      </c>
      <c r="J34" s="151">
        <f>ROUND((ROUND(((SUM(BF120:BF140))*I34),  2) + (SUM(BF142:BF147)*I34)),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ROUND((ROUND((SUM(BG120:BG140)),  2) + SUM(BG142:BG147)),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ROUND((ROUND((SUM(BH120:BH140)),  2) + SUM(BH142:BH147)),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ROUND((ROUND((SUM(BI120:BI140)),  2) + SUM(BI142:BI147)),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71" t="str">
        <f>E7</f>
        <v>PŘÍSTAVBA A STAV ÚPRAVY DÍLEN HORSKÁ 258, Vrchlabí - NÁBYTEK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02.09 - NÁBYTEK - II.ETAPA - STAVEBNÍ ÚPRAVY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14. 3. 2023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95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96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97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1.84" customHeight="1">
      <c r="A100" s="9"/>
      <c r="B100" s="176"/>
      <c r="C100" s="177"/>
      <c r="D100" s="188" t="s">
        <v>98</v>
      </c>
      <c r="E100" s="177"/>
      <c r="F100" s="177"/>
      <c r="G100" s="177"/>
      <c r="H100" s="177"/>
      <c r="I100" s="177"/>
      <c r="J100" s="189">
        <f>J141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99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71" t="str">
        <f>E7</f>
        <v>PŘÍSTAVBA A STAV ÚPRAVY DÍLEN HORSKÁ 258, Vrchlabí - NÁBYTEK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88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SO 02.09 - NÁBYTEK - II.ETAPA - STAVEBNÍ ÚPRAVY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14. 3. 2023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29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31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0"/>
      <c r="B119" s="191"/>
      <c r="C119" s="192" t="s">
        <v>100</v>
      </c>
      <c r="D119" s="193" t="s">
        <v>58</v>
      </c>
      <c r="E119" s="193" t="s">
        <v>54</v>
      </c>
      <c r="F119" s="193" t="s">
        <v>55</v>
      </c>
      <c r="G119" s="193" t="s">
        <v>101</v>
      </c>
      <c r="H119" s="193" t="s">
        <v>102</v>
      </c>
      <c r="I119" s="193" t="s">
        <v>103</v>
      </c>
      <c r="J119" s="193" t="s">
        <v>92</v>
      </c>
      <c r="K119" s="194" t="s">
        <v>104</v>
      </c>
      <c r="L119" s="195"/>
      <c r="M119" s="97" t="s">
        <v>1</v>
      </c>
      <c r="N119" s="98" t="s">
        <v>37</v>
      </c>
      <c r="O119" s="98" t="s">
        <v>105</v>
      </c>
      <c r="P119" s="98" t="s">
        <v>106</v>
      </c>
      <c r="Q119" s="98" t="s">
        <v>107</v>
      </c>
      <c r="R119" s="98" t="s">
        <v>108</v>
      </c>
      <c r="S119" s="98" t="s">
        <v>109</v>
      </c>
      <c r="T119" s="99" t="s">
        <v>110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5"/>
      <c r="B120" s="36"/>
      <c r="C120" s="104" t="s">
        <v>111</v>
      </c>
      <c r="D120" s="37"/>
      <c r="E120" s="37"/>
      <c r="F120" s="37"/>
      <c r="G120" s="37"/>
      <c r="H120" s="37"/>
      <c r="I120" s="37"/>
      <c r="J120" s="196">
        <f>BK120</f>
        <v>0</v>
      </c>
      <c r="K120" s="37"/>
      <c r="L120" s="41"/>
      <c r="M120" s="100"/>
      <c r="N120" s="197"/>
      <c r="O120" s="101"/>
      <c r="P120" s="198">
        <f>P121+P141</f>
        <v>0</v>
      </c>
      <c r="Q120" s="101"/>
      <c r="R120" s="198">
        <f>R121+R141</f>
        <v>0</v>
      </c>
      <c r="S120" s="101"/>
      <c r="T120" s="199">
        <f>T121+T141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72</v>
      </c>
      <c r="AU120" s="14" t="s">
        <v>94</v>
      </c>
      <c r="BK120" s="200">
        <f>BK121+BK141</f>
        <v>0</v>
      </c>
    </row>
    <row r="121" s="12" customFormat="1" ht="25.92" customHeight="1">
      <c r="A121" s="12"/>
      <c r="B121" s="201"/>
      <c r="C121" s="202"/>
      <c r="D121" s="203" t="s">
        <v>72</v>
      </c>
      <c r="E121" s="204" t="s">
        <v>112</v>
      </c>
      <c r="F121" s="204" t="s">
        <v>113</v>
      </c>
      <c r="G121" s="202"/>
      <c r="H121" s="202"/>
      <c r="I121" s="205"/>
      <c r="J121" s="189">
        <f>BK121</f>
        <v>0</v>
      </c>
      <c r="K121" s="202"/>
      <c r="L121" s="206"/>
      <c r="M121" s="207"/>
      <c r="N121" s="208"/>
      <c r="O121" s="208"/>
      <c r="P121" s="209">
        <f>P122+P139</f>
        <v>0</v>
      </c>
      <c r="Q121" s="208"/>
      <c r="R121" s="209">
        <f>R122+R139</f>
        <v>0</v>
      </c>
      <c r="S121" s="208"/>
      <c r="T121" s="210">
        <f>T122+T139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83</v>
      </c>
      <c r="AT121" s="212" t="s">
        <v>72</v>
      </c>
      <c r="AU121" s="212" t="s">
        <v>73</v>
      </c>
      <c r="AY121" s="211" t="s">
        <v>114</v>
      </c>
      <c r="BK121" s="213">
        <f>BK122+BK139</f>
        <v>0</v>
      </c>
    </row>
    <row r="122" s="12" customFormat="1" ht="22.8" customHeight="1">
      <c r="A122" s="12"/>
      <c r="B122" s="201"/>
      <c r="C122" s="202"/>
      <c r="D122" s="203" t="s">
        <v>72</v>
      </c>
      <c r="E122" s="214" t="s">
        <v>115</v>
      </c>
      <c r="F122" s="214" t="s">
        <v>116</v>
      </c>
      <c r="G122" s="202"/>
      <c r="H122" s="202"/>
      <c r="I122" s="205"/>
      <c r="J122" s="215">
        <f>BK122</f>
        <v>0</v>
      </c>
      <c r="K122" s="202"/>
      <c r="L122" s="206"/>
      <c r="M122" s="207"/>
      <c r="N122" s="208"/>
      <c r="O122" s="208"/>
      <c r="P122" s="209">
        <f>SUM(P123:P138)</f>
        <v>0</v>
      </c>
      <c r="Q122" s="208"/>
      <c r="R122" s="209">
        <f>SUM(R123:R138)</f>
        <v>0</v>
      </c>
      <c r="S122" s="208"/>
      <c r="T122" s="210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81</v>
      </c>
      <c r="AT122" s="212" t="s">
        <v>72</v>
      </c>
      <c r="AU122" s="212" t="s">
        <v>81</v>
      </c>
      <c r="AY122" s="211" t="s">
        <v>114</v>
      </c>
      <c r="BK122" s="213">
        <f>SUM(BK123:BK138)</f>
        <v>0</v>
      </c>
    </row>
    <row r="123" s="2" customFormat="1" ht="16.5" customHeight="1">
      <c r="A123" s="35"/>
      <c r="B123" s="36"/>
      <c r="C123" s="216" t="s">
        <v>81</v>
      </c>
      <c r="D123" s="216" t="s">
        <v>117</v>
      </c>
      <c r="E123" s="217" t="s">
        <v>118</v>
      </c>
      <c r="F123" s="218" t="s">
        <v>119</v>
      </c>
      <c r="G123" s="219" t="s">
        <v>120</v>
      </c>
      <c r="H123" s="220">
        <v>4</v>
      </c>
      <c r="I123" s="221"/>
      <c r="J123" s="222">
        <f>ROUND(I123*H123,2)</f>
        <v>0</v>
      </c>
      <c r="K123" s="218" t="s">
        <v>121</v>
      </c>
      <c r="L123" s="41"/>
      <c r="M123" s="223" t="s">
        <v>1</v>
      </c>
      <c r="N123" s="224" t="s">
        <v>38</v>
      </c>
      <c r="O123" s="88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7" t="s">
        <v>122</v>
      </c>
      <c r="AT123" s="227" t="s">
        <v>117</v>
      </c>
      <c r="AU123" s="227" t="s">
        <v>83</v>
      </c>
      <c r="AY123" s="14" t="s">
        <v>114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14" t="s">
        <v>81</v>
      </c>
      <c r="BK123" s="228">
        <f>ROUND(I123*H123,2)</f>
        <v>0</v>
      </c>
      <c r="BL123" s="14" t="s">
        <v>122</v>
      </c>
      <c r="BM123" s="227" t="s">
        <v>83</v>
      </c>
    </row>
    <row r="124" s="2" customFormat="1" ht="24.15" customHeight="1">
      <c r="A124" s="35"/>
      <c r="B124" s="36"/>
      <c r="C124" s="216" t="s">
        <v>83</v>
      </c>
      <c r="D124" s="216" t="s">
        <v>117</v>
      </c>
      <c r="E124" s="217" t="s">
        <v>184</v>
      </c>
      <c r="F124" s="218" t="s">
        <v>185</v>
      </c>
      <c r="G124" s="219" t="s">
        <v>120</v>
      </c>
      <c r="H124" s="220">
        <v>1</v>
      </c>
      <c r="I124" s="221"/>
      <c r="J124" s="222">
        <f>ROUND(I124*H124,2)</f>
        <v>0</v>
      </c>
      <c r="K124" s="218" t="s">
        <v>121</v>
      </c>
      <c r="L124" s="41"/>
      <c r="M124" s="223" t="s">
        <v>1</v>
      </c>
      <c r="N124" s="224" t="s">
        <v>38</v>
      </c>
      <c r="O124" s="88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7" t="s">
        <v>122</v>
      </c>
      <c r="AT124" s="227" t="s">
        <v>117</v>
      </c>
      <c r="AU124" s="227" t="s">
        <v>83</v>
      </c>
      <c r="AY124" s="14" t="s">
        <v>114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4" t="s">
        <v>81</v>
      </c>
      <c r="BK124" s="228">
        <f>ROUND(I124*H124,2)</f>
        <v>0</v>
      </c>
      <c r="BL124" s="14" t="s">
        <v>122</v>
      </c>
      <c r="BM124" s="227" t="s">
        <v>122</v>
      </c>
    </row>
    <row r="125" s="2" customFormat="1" ht="21.75" customHeight="1">
      <c r="A125" s="35"/>
      <c r="B125" s="36"/>
      <c r="C125" s="216" t="s">
        <v>125</v>
      </c>
      <c r="D125" s="216" t="s">
        <v>117</v>
      </c>
      <c r="E125" s="217" t="s">
        <v>129</v>
      </c>
      <c r="F125" s="218" t="s">
        <v>130</v>
      </c>
      <c r="G125" s="219" t="s">
        <v>120</v>
      </c>
      <c r="H125" s="220">
        <v>4</v>
      </c>
      <c r="I125" s="221"/>
      <c r="J125" s="222">
        <f>ROUND(I125*H125,2)</f>
        <v>0</v>
      </c>
      <c r="K125" s="218" t="s">
        <v>121</v>
      </c>
      <c r="L125" s="41"/>
      <c r="M125" s="223" t="s">
        <v>1</v>
      </c>
      <c r="N125" s="224" t="s">
        <v>38</v>
      </c>
      <c r="O125" s="88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7" t="s">
        <v>122</v>
      </c>
      <c r="AT125" s="227" t="s">
        <v>117</v>
      </c>
      <c r="AU125" s="227" t="s">
        <v>83</v>
      </c>
      <c r="AY125" s="14" t="s">
        <v>114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4" t="s">
        <v>81</v>
      </c>
      <c r="BK125" s="228">
        <f>ROUND(I125*H125,2)</f>
        <v>0</v>
      </c>
      <c r="BL125" s="14" t="s">
        <v>122</v>
      </c>
      <c r="BM125" s="227" t="s">
        <v>128</v>
      </c>
    </row>
    <row r="126" s="2" customFormat="1" ht="16.5" customHeight="1">
      <c r="A126" s="35"/>
      <c r="B126" s="36"/>
      <c r="C126" s="216" t="s">
        <v>122</v>
      </c>
      <c r="D126" s="216" t="s">
        <v>117</v>
      </c>
      <c r="E126" s="217" t="s">
        <v>140</v>
      </c>
      <c r="F126" s="218" t="s">
        <v>141</v>
      </c>
      <c r="G126" s="219" t="s">
        <v>120</v>
      </c>
      <c r="H126" s="220">
        <v>4</v>
      </c>
      <c r="I126" s="221"/>
      <c r="J126" s="222">
        <f>ROUND(I126*H126,2)</f>
        <v>0</v>
      </c>
      <c r="K126" s="218" t="s">
        <v>121</v>
      </c>
      <c r="L126" s="41"/>
      <c r="M126" s="223" t="s">
        <v>1</v>
      </c>
      <c r="N126" s="224" t="s">
        <v>38</v>
      </c>
      <c r="O126" s="88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7" t="s">
        <v>122</v>
      </c>
      <c r="AT126" s="227" t="s">
        <v>117</v>
      </c>
      <c r="AU126" s="227" t="s">
        <v>83</v>
      </c>
      <c r="AY126" s="14" t="s">
        <v>114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4" t="s">
        <v>81</v>
      </c>
      <c r="BK126" s="228">
        <f>ROUND(I126*H126,2)</f>
        <v>0</v>
      </c>
      <c r="BL126" s="14" t="s">
        <v>122</v>
      </c>
      <c r="BM126" s="227" t="s">
        <v>131</v>
      </c>
    </row>
    <row r="127" s="2" customFormat="1" ht="16.5" customHeight="1">
      <c r="A127" s="35"/>
      <c r="B127" s="36"/>
      <c r="C127" s="216" t="s">
        <v>132</v>
      </c>
      <c r="D127" s="216" t="s">
        <v>117</v>
      </c>
      <c r="E127" s="217" t="s">
        <v>143</v>
      </c>
      <c r="F127" s="218" t="s">
        <v>144</v>
      </c>
      <c r="G127" s="219" t="s">
        <v>120</v>
      </c>
      <c r="H127" s="220">
        <v>16</v>
      </c>
      <c r="I127" s="221"/>
      <c r="J127" s="222">
        <f>ROUND(I127*H127,2)</f>
        <v>0</v>
      </c>
      <c r="K127" s="218" t="s">
        <v>121</v>
      </c>
      <c r="L127" s="41"/>
      <c r="M127" s="223" t="s">
        <v>1</v>
      </c>
      <c r="N127" s="224" t="s">
        <v>38</v>
      </c>
      <c r="O127" s="88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7" t="s">
        <v>122</v>
      </c>
      <c r="AT127" s="227" t="s">
        <v>117</v>
      </c>
      <c r="AU127" s="227" t="s">
        <v>83</v>
      </c>
      <c r="AY127" s="14" t="s">
        <v>114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4" t="s">
        <v>81</v>
      </c>
      <c r="BK127" s="228">
        <f>ROUND(I127*H127,2)</f>
        <v>0</v>
      </c>
      <c r="BL127" s="14" t="s">
        <v>122</v>
      </c>
      <c r="BM127" s="227" t="s">
        <v>135</v>
      </c>
    </row>
    <row r="128" s="2" customFormat="1" ht="16.5" customHeight="1">
      <c r="A128" s="35"/>
      <c r="B128" s="36"/>
      <c r="C128" s="216" t="s">
        <v>128</v>
      </c>
      <c r="D128" s="216" t="s">
        <v>117</v>
      </c>
      <c r="E128" s="217" t="s">
        <v>147</v>
      </c>
      <c r="F128" s="218" t="s">
        <v>148</v>
      </c>
      <c r="G128" s="219" t="s">
        <v>120</v>
      </c>
      <c r="H128" s="220">
        <v>1</v>
      </c>
      <c r="I128" s="221"/>
      <c r="J128" s="222">
        <f>ROUND(I128*H128,2)</f>
        <v>0</v>
      </c>
      <c r="K128" s="218" t="s">
        <v>121</v>
      </c>
      <c r="L128" s="41"/>
      <c r="M128" s="223" t="s">
        <v>1</v>
      </c>
      <c r="N128" s="224" t="s">
        <v>38</v>
      </c>
      <c r="O128" s="88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7" t="s">
        <v>122</v>
      </c>
      <c r="AT128" s="227" t="s">
        <v>117</v>
      </c>
      <c r="AU128" s="227" t="s">
        <v>83</v>
      </c>
      <c r="AY128" s="14" t="s">
        <v>114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4" t="s">
        <v>81</v>
      </c>
      <c r="BK128" s="228">
        <f>ROUND(I128*H128,2)</f>
        <v>0</v>
      </c>
      <c r="BL128" s="14" t="s">
        <v>122</v>
      </c>
      <c r="BM128" s="227" t="s">
        <v>138</v>
      </c>
    </row>
    <row r="129" s="2" customFormat="1" ht="24.15" customHeight="1">
      <c r="A129" s="35"/>
      <c r="B129" s="36"/>
      <c r="C129" s="216" t="s">
        <v>139</v>
      </c>
      <c r="D129" s="216" t="s">
        <v>117</v>
      </c>
      <c r="E129" s="217" t="s">
        <v>150</v>
      </c>
      <c r="F129" s="218" t="s">
        <v>151</v>
      </c>
      <c r="G129" s="219" t="s">
        <v>120</v>
      </c>
      <c r="H129" s="220">
        <v>1</v>
      </c>
      <c r="I129" s="221"/>
      <c r="J129" s="222">
        <f>ROUND(I129*H129,2)</f>
        <v>0</v>
      </c>
      <c r="K129" s="218" t="s">
        <v>121</v>
      </c>
      <c r="L129" s="41"/>
      <c r="M129" s="223" t="s">
        <v>1</v>
      </c>
      <c r="N129" s="224" t="s">
        <v>38</v>
      </c>
      <c r="O129" s="88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7" t="s">
        <v>122</v>
      </c>
      <c r="AT129" s="227" t="s">
        <v>117</v>
      </c>
      <c r="AU129" s="227" t="s">
        <v>83</v>
      </c>
      <c r="AY129" s="14" t="s">
        <v>114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4" t="s">
        <v>81</v>
      </c>
      <c r="BK129" s="228">
        <f>ROUND(I129*H129,2)</f>
        <v>0</v>
      </c>
      <c r="BL129" s="14" t="s">
        <v>122</v>
      </c>
      <c r="BM129" s="227" t="s">
        <v>142</v>
      </c>
    </row>
    <row r="130" s="2" customFormat="1" ht="24.15" customHeight="1">
      <c r="A130" s="35"/>
      <c r="B130" s="36"/>
      <c r="C130" s="216" t="s">
        <v>131</v>
      </c>
      <c r="D130" s="216" t="s">
        <v>117</v>
      </c>
      <c r="E130" s="217" t="s">
        <v>186</v>
      </c>
      <c r="F130" s="218" t="s">
        <v>187</v>
      </c>
      <c r="G130" s="219" t="s">
        <v>120</v>
      </c>
      <c r="H130" s="220">
        <v>1</v>
      </c>
      <c r="I130" s="221"/>
      <c r="J130" s="222">
        <f>ROUND(I130*H130,2)</f>
        <v>0</v>
      </c>
      <c r="K130" s="218" t="s">
        <v>121</v>
      </c>
      <c r="L130" s="41"/>
      <c r="M130" s="223" t="s">
        <v>1</v>
      </c>
      <c r="N130" s="224" t="s">
        <v>38</v>
      </c>
      <c r="O130" s="88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7" t="s">
        <v>122</v>
      </c>
      <c r="AT130" s="227" t="s">
        <v>117</v>
      </c>
      <c r="AU130" s="227" t="s">
        <v>83</v>
      </c>
      <c r="AY130" s="14" t="s">
        <v>114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4" t="s">
        <v>81</v>
      </c>
      <c r="BK130" s="228">
        <f>ROUND(I130*H130,2)</f>
        <v>0</v>
      </c>
      <c r="BL130" s="14" t="s">
        <v>122</v>
      </c>
      <c r="BM130" s="227" t="s">
        <v>145</v>
      </c>
    </row>
    <row r="131" s="2" customFormat="1" ht="24.15" customHeight="1">
      <c r="A131" s="35"/>
      <c r="B131" s="36"/>
      <c r="C131" s="216" t="s">
        <v>146</v>
      </c>
      <c r="D131" s="216" t="s">
        <v>117</v>
      </c>
      <c r="E131" s="217" t="s">
        <v>157</v>
      </c>
      <c r="F131" s="218" t="s">
        <v>158</v>
      </c>
      <c r="G131" s="219" t="s">
        <v>120</v>
      </c>
      <c r="H131" s="220">
        <v>1</v>
      </c>
      <c r="I131" s="221"/>
      <c r="J131" s="222">
        <f>ROUND(I131*H131,2)</f>
        <v>0</v>
      </c>
      <c r="K131" s="218" t="s">
        <v>121</v>
      </c>
      <c r="L131" s="41"/>
      <c r="M131" s="223" t="s">
        <v>1</v>
      </c>
      <c r="N131" s="224" t="s">
        <v>38</v>
      </c>
      <c r="O131" s="88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7" t="s">
        <v>122</v>
      </c>
      <c r="AT131" s="227" t="s">
        <v>117</v>
      </c>
      <c r="AU131" s="227" t="s">
        <v>83</v>
      </c>
      <c r="AY131" s="14" t="s">
        <v>114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4" t="s">
        <v>81</v>
      </c>
      <c r="BK131" s="228">
        <f>ROUND(I131*H131,2)</f>
        <v>0</v>
      </c>
      <c r="BL131" s="14" t="s">
        <v>122</v>
      </c>
      <c r="BM131" s="227" t="s">
        <v>149</v>
      </c>
    </row>
    <row r="132" s="2" customFormat="1" ht="24.15" customHeight="1">
      <c r="A132" s="35"/>
      <c r="B132" s="36"/>
      <c r="C132" s="216" t="s">
        <v>135</v>
      </c>
      <c r="D132" s="216" t="s">
        <v>117</v>
      </c>
      <c r="E132" s="217" t="s">
        <v>188</v>
      </c>
      <c r="F132" s="218" t="s">
        <v>189</v>
      </c>
      <c r="G132" s="219" t="s">
        <v>120</v>
      </c>
      <c r="H132" s="220">
        <v>1</v>
      </c>
      <c r="I132" s="221"/>
      <c r="J132" s="222">
        <f>ROUND(I132*H132,2)</f>
        <v>0</v>
      </c>
      <c r="K132" s="218" t="s">
        <v>121</v>
      </c>
      <c r="L132" s="41"/>
      <c r="M132" s="223" t="s">
        <v>1</v>
      </c>
      <c r="N132" s="224" t="s">
        <v>38</v>
      </c>
      <c r="O132" s="88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7" t="s">
        <v>122</v>
      </c>
      <c r="AT132" s="227" t="s">
        <v>117</v>
      </c>
      <c r="AU132" s="227" t="s">
        <v>83</v>
      </c>
      <c r="AY132" s="14" t="s">
        <v>114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4" t="s">
        <v>81</v>
      </c>
      <c r="BK132" s="228">
        <f>ROUND(I132*H132,2)</f>
        <v>0</v>
      </c>
      <c r="BL132" s="14" t="s">
        <v>122</v>
      </c>
      <c r="BM132" s="227" t="s">
        <v>152</v>
      </c>
    </row>
    <row r="133" s="2" customFormat="1" ht="24.15" customHeight="1">
      <c r="A133" s="35"/>
      <c r="B133" s="36"/>
      <c r="C133" s="216" t="s">
        <v>153</v>
      </c>
      <c r="D133" s="216" t="s">
        <v>117</v>
      </c>
      <c r="E133" s="217" t="s">
        <v>190</v>
      </c>
      <c r="F133" s="218" t="s">
        <v>191</v>
      </c>
      <c r="G133" s="219" t="s">
        <v>120</v>
      </c>
      <c r="H133" s="220">
        <v>3</v>
      </c>
      <c r="I133" s="221"/>
      <c r="J133" s="222">
        <f>ROUND(I133*H133,2)</f>
        <v>0</v>
      </c>
      <c r="K133" s="218" t="s">
        <v>121</v>
      </c>
      <c r="L133" s="41"/>
      <c r="M133" s="223" t="s">
        <v>1</v>
      </c>
      <c r="N133" s="224" t="s">
        <v>38</v>
      </c>
      <c r="O133" s="88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7" t="s">
        <v>122</v>
      </c>
      <c r="AT133" s="227" t="s">
        <v>117</v>
      </c>
      <c r="AU133" s="227" t="s">
        <v>83</v>
      </c>
      <c r="AY133" s="14" t="s">
        <v>114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4" t="s">
        <v>81</v>
      </c>
      <c r="BK133" s="228">
        <f>ROUND(I133*H133,2)</f>
        <v>0</v>
      </c>
      <c r="BL133" s="14" t="s">
        <v>122</v>
      </c>
      <c r="BM133" s="227" t="s">
        <v>156</v>
      </c>
    </row>
    <row r="134" s="2" customFormat="1" ht="24.15" customHeight="1">
      <c r="A134" s="35"/>
      <c r="B134" s="36"/>
      <c r="C134" s="216" t="s">
        <v>138</v>
      </c>
      <c r="D134" s="216" t="s">
        <v>117</v>
      </c>
      <c r="E134" s="217" t="s">
        <v>192</v>
      </c>
      <c r="F134" s="218" t="s">
        <v>193</v>
      </c>
      <c r="G134" s="219" t="s">
        <v>120</v>
      </c>
      <c r="H134" s="220">
        <v>1</v>
      </c>
      <c r="I134" s="221"/>
      <c r="J134" s="222">
        <f>ROUND(I134*H134,2)</f>
        <v>0</v>
      </c>
      <c r="K134" s="218" t="s">
        <v>121</v>
      </c>
      <c r="L134" s="41"/>
      <c r="M134" s="223" t="s">
        <v>1</v>
      </c>
      <c r="N134" s="224" t="s">
        <v>38</v>
      </c>
      <c r="O134" s="88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7" t="s">
        <v>122</v>
      </c>
      <c r="AT134" s="227" t="s">
        <v>117</v>
      </c>
      <c r="AU134" s="227" t="s">
        <v>83</v>
      </c>
      <c r="AY134" s="14" t="s">
        <v>114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4" t="s">
        <v>81</v>
      </c>
      <c r="BK134" s="228">
        <f>ROUND(I134*H134,2)</f>
        <v>0</v>
      </c>
      <c r="BL134" s="14" t="s">
        <v>122</v>
      </c>
      <c r="BM134" s="227" t="s">
        <v>159</v>
      </c>
    </row>
    <row r="135" s="2" customFormat="1" ht="24.15" customHeight="1">
      <c r="A135" s="35"/>
      <c r="B135" s="36"/>
      <c r="C135" s="216" t="s">
        <v>160</v>
      </c>
      <c r="D135" s="216" t="s">
        <v>117</v>
      </c>
      <c r="E135" s="217" t="s">
        <v>194</v>
      </c>
      <c r="F135" s="218" t="s">
        <v>195</v>
      </c>
      <c r="G135" s="219" t="s">
        <v>120</v>
      </c>
      <c r="H135" s="220">
        <v>1</v>
      </c>
      <c r="I135" s="221"/>
      <c r="J135" s="222">
        <f>ROUND(I135*H135,2)</f>
        <v>0</v>
      </c>
      <c r="K135" s="218" t="s">
        <v>121</v>
      </c>
      <c r="L135" s="41"/>
      <c r="M135" s="223" t="s">
        <v>1</v>
      </c>
      <c r="N135" s="224" t="s">
        <v>38</v>
      </c>
      <c r="O135" s="88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7" t="s">
        <v>122</v>
      </c>
      <c r="AT135" s="227" t="s">
        <v>117</v>
      </c>
      <c r="AU135" s="227" t="s">
        <v>83</v>
      </c>
      <c r="AY135" s="14" t="s">
        <v>114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4" t="s">
        <v>81</v>
      </c>
      <c r="BK135" s="228">
        <f>ROUND(I135*H135,2)</f>
        <v>0</v>
      </c>
      <c r="BL135" s="14" t="s">
        <v>122</v>
      </c>
      <c r="BM135" s="227" t="s">
        <v>163</v>
      </c>
    </row>
    <row r="136" s="2" customFormat="1" ht="24.15" customHeight="1">
      <c r="A136" s="35"/>
      <c r="B136" s="36"/>
      <c r="C136" s="216" t="s">
        <v>142</v>
      </c>
      <c r="D136" s="216" t="s">
        <v>117</v>
      </c>
      <c r="E136" s="217" t="s">
        <v>196</v>
      </c>
      <c r="F136" s="218" t="s">
        <v>197</v>
      </c>
      <c r="G136" s="219" t="s">
        <v>120</v>
      </c>
      <c r="H136" s="220">
        <v>5</v>
      </c>
      <c r="I136" s="221"/>
      <c r="J136" s="222">
        <f>ROUND(I136*H136,2)</f>
        <v>0</v>
      </c>
      <c r="K136" s="218" t="s">
        <v>121</v>
      </c>
      <c r="L136" s="41"/>
      <c r="M136" s="223" t="s">
        <v>1</v>
      </c>
      <c r="N136" s="224" t="s">
        <v>38</v>
      </c>
      <c r="O136" s="88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7" t="s">
        <v>122</v>
      </c>
      <c r="AT136" s="227" t="s">
        <v>117</v>
      </c>
      <c r="AU136" s="227" t="s">
        <v>83</v>
      </c>
      <c r="AY136" s="14" t="s">
        <v>114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4" t="s">
        <v>81</v>
      </c>
      <c r="BK136" s="228">
        <f>ROUND(I136*H136,2)</f>
        <v>0</v>
      </c>
      <c r="BL136" s="14" t="s">
        <v>122</v>
      </c>
      <c r="BM136" s="227" t="s">
        <v>166</v>
      </c>
    </row>
    <row r="137" s="2" customFormat="1" ht="24.15" customHeight="1">
      <c r="A137" s="35"/>
      <c r="B137" s="36"/>
      <c r="C137" s="216" t="s">
        <v>8</v>
      </c>
      <c r="D137" s="216" t="s">
        <v>117</v>
      </c>
      <c r="E137" s="217" t="s">
        <v>198</v>
      </c>
      <c r="F137" s="218" t="s">
        <v>199</v>
      </c>
      <c r="G137" s="219" t="s">
        <v>120</v>
      </c>
      <c r="H137" s="220">
        <v>1</v>
      </c>
      <c r="I137" s="221"/>
      <c r="J137" s="222">
        <f>ROUND(I137*H137,2)</f>
        <v>0</v>
      </c>
      <c r="K137" s="218" t="s">
        <v>121</v>
      </c>
      <c r="L137" s="41"/>
      <c r="M137" s="223" t="s">
        <v>1</v>
      </c>
      <c r="N137" s="224" t="s">
        <v>38</v>
      </c>
      <c r="O137" s="88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7" t="s">
        <v>122</v>
      </c>
      <c r="AT137" s="227" t="s">
        <v>117</v>
      </c>
      <c r="AU137" s="227" t="s">
        <v>83</v>
      </c>
      <c r="AY137" s="14" t="s">
        <v>114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4" t="s">
        <v>81</v>
      </c>
      <c r="BK137" s="228">
        <f>ROUND(I137*H137,2)</f>
        <v>0</v>
      </c>
      <c r="BL137" s="14" t="s">
        <v>122</v>
      </c>
      <c r="BM137" s="227" t="s">
        <v>169</v>
      </c>
    </row>
    <row r="138" s="2" customFormat="1" ht="24.15" customHeight="1">
      <c r="A138" s="35"/>
      <c r="B138" s="36"/>
      <c r="C138" s="216" t="s">
        <v>145</v>
      </c>
      <c r="D138" s="216" t="s">
        <v>117</v>
      </c>
      <c r="E138" s="217" t="s">
        <v>200</v>
      </c>
      <c r="F138" s="218" t="s">
        <v>201</v>
      </c>
      <c r="G138" s="219" t="s">
        <v>120</v>
      </c>
      <c r="H138" s="220">
        <v>2</v>
      </c>
      <c r="I138" s="221"/>
      <c r="J138" s="222">
        <f>ROUND(I138*H138,2)</f>
        <v>0</v>
      </c>
      <c r="K138" s="218" t="s">
        <v>121</v>
      </c>
      <c r="L138" s="41"/>
      <c r="M138" s="223" t="s">
        <v>1</v>
      </c>
      <c r="N138" s="224" t="s">
        <v>38</v>
      </c>
      <c r="O138" s="88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7" t="s">
        <v>122</v>
      </c>
      <c r="AT138" s="227" t="s">
        <v>117</v>
      </c>
      <c r="AU138" s="227" t="s">
        <v>83</v>
      </c>
      <c r="AY138" s="14" t="s">
        <v>114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4" t="s">
        <v>81</v>
      </c>
      <c r="BK138" s="228">
        <f>ROUND(I138*H138,2)</f>
        <v>0</v>
      </c>
      <c r="BL138" s="14" t="s">
        <v>122</v>
      </c>
      <c r="BM138" s="227" t="s">
        <v>172</v>
      </c>
    </row>
    <row r="139" s="12" customFormat="1" ht="22.8" customHeight="1">
      <c r="A139" s="12"/>
      <c r="B139" s="201"/>
      <c r="C139" s="202"/>
      <c r="D139" s="203" t="s">
        <v>72</v>
      </c>
      <c r="E139" s="214" t="s">
        <v>173</v>
      </c>
      <c r="F139" s="214" t="s">
        <v>174</v>
      </c>
      <c r="G139" s="202"/>
      <c r="H139" s="202"/>
      <c r="I139" s="205"/>
      <c r="J139" s="215">
        <f>BK139</f>
        <v>0</v>
      </c>
      <c r="K139" s="202"/>
      <c r="L139" s="206"/>
      <c r="M139" s="207"/>
      <c r="N139" s="208"/>
      <c r="O139" s="208"/>
      <c r="P139" s="209">
        <f>P140</f>
        <v>0</v>
      </c>
      <c r="Q139" s="208"/>
      <c r="R139" s="209">
        <f>R140</f>
        <v>0</v>
      </c>
      <c r="S139" s="208"/>
      <c r="T139" s="21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83</v>
      </c>
      <c r="AT139" s="212" t="s">
        <v>72</v>
      </c>
      <c r="AU139" s="212" t="s">
        <v>81</v>
      </c>
      <c r="AY139" s="211" t="s">
        <v>114</v>
      </c>
      <c r="BK139" s="213">
        <f>BK140</f>
        <v>0</v>
      </c>
    </row>
    <row r="140" s="2" customFormat="1" ht="24.15" customHeight="1">
      <c r="A140" s="35"/>
      <c r="B140" s="36"/>
      <c r="C140" s="216" t="s">
        <v>175</v>
      </c>
      <c r="D140" s="216" t="s">
        <v>117</v>
      </c>
      <c r="E140" s="217" t="s">
        <v>176</v>
      </c>
      <c r="F140" s="218" t="s">
        <v>177</v>
      </c>
      <c r="G140" s="219" t="s">
        <v>178</v>
      </c>
      <c r="H140" s="229"/>
      <c r="I140" s="221"/>
      <c r="J140" s="222">
        <f>ROUND(I140*H140,2)</f>
        <v>0</v>
      </c>
      <c r="K140" s="218" t="s">
        <v>121</v>
      </c>
      <c r="L140" s="41"/>
      <c r="M140" s="223" t="s">
        <v>1</v>
      </c>
      <c r="N140" s="224" t="s">
        <v>38</v>
      </c>
      <c r="O140" s="88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7" t="s">
        <v>145</v>
      </c>
      <c r="AT140" s="227" t="s">
        <v>117</v>
      </c>
      <c r="AU140" s="227" t="s">
        <v>83</v>
      </c>
      <c r="AY140" s="14" t="s">
        <v>114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4" t="s">
        <v>81</v>
      </c>
      <c r="BK140" s="228">
        <f>ROUND(I140*H140,2)</f>
        <v>0</v>
      </c>
      <c r="BL140" s="14" t="s">
        <v>145</v>
      </c>
      <c r="BM140" s="227" t="s">
        <v>202</v>
      </c>
    </row>
    <row r="141" s="2" customFormat="1" ht="49.92" customHeight="1">
      <c r="A141" s="35"/>
      <c r="B141" s="36"/>
      <c r="C141" s="37"/>
      <c r="D141" s="37"/>
      <c r="E141" s="204" t="s">
        <v>180</v>
      </c>
      <c r="F141" s="204" t="s">
        <v>181</v>
      </c>
      <c r="G141" s="37"/>
      <c r="H141" s="37"/>
      <c r="I141" s="37"/>
      <c r="J141" s="189">
        <f>BK141</f>
        <v>0</v>
      </c>
      <c r="K141" s="37"/>
      <c r="L141" s="41"/>
      <c r="M141" s="230"/>
      <c r="N141" s="231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72</v>
      </c>
      <c r="AU141" s="14" t="s">
        <v>73</v>
      </c>
      <c r="AY141" s="14" t="s">
        <v>182</v>
      </c>
      <c r="BK141" s="228">
        <f>SUM(BK142:BK147)</f>
        <v>0</v>
      </c>
    </row>
    <row r="142" s="2" customFormat="1" ht="16.32" customHeight="1">
      <c r="A142" s="35"/>
      <c r="B142" s="36"/>
      <c r="C142" s="232" t="s">
        <v>1</v>
      </c>
      <c r="D142" s="232" t="s">
        <v>117</v>
      </c>
      <c r="E142" s="233" t="s">
        <v>1</v>
      </c>
      <c r="F142" s="234" t="s">
        <v>1</v>
      </c>
      <c r="G142" s="235" t="s">
        <v>1</v>
      </c>
      <c r="H142" s="236"/>
      <c r="I142" s="237"/>
      <c r="J142" s="238">
        <f>BK142</f>
        <v>0</v>
      </c>
      <c r="K142" s="239"/>
      <c r="L142" s="41"/>
      <c r="M142" s="240" t="s">
        <v>1</v>
      </c>
      <c r="N142" s="241" t="s">
        <v>38</v>
      </c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182</v>
      </c>
      <c r="AU142" s="14" t="s">
        <v>81</v>
      </c>
      <c r="AY142" s="14" t="s">
        <v>182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4" t="s">
        <v>81</v>
      </c>
      <c r="BK142" s="228">
        <f>I142*H142</f>
        <v>0</v>
      </c>
    </row>
    <row r="143" s="2" customFormat="1" ht="16.32" customHeight="1">
      <c r="A143" s="35"/>
      <c r="B143" s="36"/>
      <c r="C143" s="232" t="s">
        <v>1</v>
      </c>
      <c r="D143" s="232" t="s">
        <v>117</v>
      </c>
      <c r="E143" s="233" t="s">
        <v>1</v>
      </c>
      <c r="F143" s="234" t="s">
        <v>1</v>
      </c>
      <c r="G143" s="235" t="s">
        <v>1</v>
      </c>
      <c r="H143" s="236"/>
      <c r="I143" s="237"/>
      <c r="J143" s="238">
        <f>BK143</f>
        <v>0</v>
      </c>
      <c r="K143" s="239"/>
      <c r="L143" s="41"/>
      <c r="M143" s="240" t="s">
        <v>1</v>
      </c>
      <c r="N143" s="241" t="s">
        <v>38</v>
      </c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182</v>
      </c>
      <c r="AU143" s="14" t="s">
        <v>81</v>
      </c>
      <c r="AY143" s="14" t="s">
        <v>182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4" t="s">
        <v>81</v>
      </c>
      <c r="BK143" s="228">
        <f>I143*H143</f>
        <v>0</v>
      </c>
    </row>
    <row r="144" s="2" customFormat="1" ht="16.32" customHeight="1">
      <c r="A144" s="35"/>
      <c r="B144" s="36"/>
      <c r="C144" s="232" t="s">
        <v>1</v>
      </c>
      <c r="D144" s="232" t="s">
        <v>117</v>
      </c>
      <c r="E144" s="233" t="s">
        <v>1</v>
      </c>
      <c r="F144" s="234" t="s">
        <v>1</v>
      </c>
      <c r="G144" s="235" t="s">
        <v>1</v>
      </c>
      <c r="H144" s="236"/>
      <c r="I144" s="237"/>
      <c r="J144" s="238">
        <f>BK144</f>
        <v>0</v>
      </c>
      <c r="K144" s="239"/>
      <c r="L144" s="41"/>
      <c r="M144" s="240" t="s">
        <v>1</v>
      </c>
      <c r="N144" s="241" t="s">
        <v>38</v>
      </c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182</v>
      </c>
      <c r="AU144" s="14" t="s">
        <v>81</v>
      </c>
      <c r="AY144" s="14" t="s">
        <v>182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4" t="s">
        <v>81</v>
      </c>
      <c r="BK144" s="228">
        <f>I144*H144</f>
        <v>0</v>
      </c>
    </row>
    <row r="145" s="2" customFormat="1" ht="16.32" customHeight="1">
      <c r="A145" s="35"/>
      <c r="B145" s="36"/>
      <c r="C145" s="232" t="s">
        <v>1</v>
      </c>
      <c r="D145" s="232" t="s">
        <v>117</v>
      </c>
      <c r="E145" s="233" t="s">
        <v>1</v>
      </c>
      <c r="F145" s="234" t="s">
        <v>1</v>
      </c>
      <c r="G145" s="235" t="s">
        <v>1</v>
      </c>
      <c r="H145" s="236"/>
      <c r="I145" s="237"/>
      <c r="J145" s="238">
        <f>BK145</f>
        <v>0</v>
      </c>
      <c r="K145" s="239"/>
      <c r="L145" s="41"/>
      <c r="M145" s="240" t="s">
        <v>1</v>
      </c>
      <c r="N145" s="241" t="s">
        <v>38</v>
      </c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182</v>
      </c>
      <c r="AU145" s="14" t="s">
        <v>81</v>
      </c>
      <c r="AY145" s="14" t="s">
        <v>182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4" t="s">
        <v>81</v>
      </c>
      <c r="BK145" s="228">
        <f>I145*H145</f>
        <v>0</v>
      </c>
    </row>
    <row r="146" s="2" customFormat="1" ht="16.32" customHeight="1">
      <c r="A146" s="35"/>
      <c r="B146" s="36"/>
      <c r="C146" s="232" t="s">
        <v>1</v>
      </c>
      <c r="D146" s="232" t="s">
        <v>117</v>
      </c>
      <c r="E146" s="233" t="s">
        <v>1</v>
      </c>
      <c r="F146" s="234" t="s">
        <v>1</v>
      </c>
      <c r="G146" s="235" t="s">
        <v>1</v>
      </c>
      <c r="H146" s="236"/>
      <c r="I146" s="237"/>
      <c r="J146" s="238">
        <f>BK146</f>
        <v>0</v>
      </c>
      <c r="K146" s="239"/>
      <c r="L146" s="41"/>
      <c r="M146" s="240" t="s">
        <v>1</v>
      </c>
      <c r="N146" s="241" t="s">
        <v>38</v>
      </c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182</v>
      </c>
      <c r="AU146" s="14" t="s">
        <v>81</v>
      </c>
      <c r="AY146" s="14" t="s">
        <v>182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4" t="s">
        <v>81</v>
      </c>
      <c r="BK146" s="228">
        <f>I146*H146</f>
        <v>0</v>
      </c>
    </row>
    <row r="147" s="2" customFormat="1" ht="16.32" customHeight="1">
      <c r="A147" s="35"/>
      <c r="B147" s="36"/>
      <c r="C147" s="232" t="s">
        <v>1</v>
      </c>
      <c r="D147" s="232" t="s">
        <v>117</v>
      </c>
      <c r="E147" s="233" t="s">
        <v>1</v>
      </c>
      <c r="F147" s="234" t="s">
        <v>1</v>
      </c>
      <c r="G147" s="235" t="s">
        <v>1</v>
      </c>
      <c r="H147" s="236"/>
      <c r="I147" s="237"/>
      <c r="J147" s="238">
        <f>BK147</f>
        <v>0</v>
      </c>
      <c r="K147" s="239"/>
      <c r="L147" s="41"/>
      <c r="M147" s="240" t="s">
        <v>1</v>
      </c>
      <c r="N147" s="241" t="s">
        <v>38</v>
      </c>
      <c r="O147" s="242"/>
      <c r="P147" s="242"/>
      <c r="Q147" s="242"/>
      <c r="R147" s="242"/>
      <c r="S147" s="242"/>
      <c r="T147" s="24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182</v>
      </c>
      <c r="AU147" s="14" t="s">
        <v>81</v>
      </c>
      <c r="AY147" s="14" t="s">
        <v>182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4" t="s">
        <v>81</v>
      </c>
      <c r="BK147" s="228">
        <f>I147*H147</f>
        <v>0</v>
      </c>
    </row>
    <row r="148" s="2" customFormat="1" ht="6.96" customHeight="1">
      <c r="A148" s="35"/>
      <c r="B148" s="63"/>
      <c r="C148" s="64"/>
      <c r="D148" s="64"/>
      <c r="E148" s="64"/>
      <c r="F148" s="64"/>
      <c r="G148" s="64"/>
      <c r="H148" s="64"/>
      <c r="I148" s="64"/>
      <c r="J148" s="64"/>
      <c r="K148" s="64"/>
      <c r="L148" s="41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sheetProtection sheet="1" autoFilter="0" formatColumns="0" formatRows="0" objects="1" scenarios="1" spinCount="100000" saltValue="Cw4xeFXiLRTnHwRlpKbhflDh/PNzhKJ3W3p4arpfmMB/qIOpD6Dl1w0o8WCO5UHPKC98KCXA+qWcjP8wkp2yrg==" hashValue="VZqEoECh0jxfN79wzL3ERY3EkgHc8+VKCDANEx3QAt45xrXFP6QvhcUKyVNl+eWqTwI+5z0cSB82MU7/2u49OQ==" algorithmName="SHA-512" password="CC35"/>
  <autoFilter ref="C119:K14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dataValidations count="2">
    <dataValidation type="list" allowBlank="1" showInputMessage="1" showErrorMessage="1" error="Povoleny jsou hodnoty K, M." sqref="D142:D148">
      <formula1>"K, M"</formula1>
    </dataValidation>
    <dataValidation type="list" allowBlank="1" showInputMessage="1" showErrorMessage="1" error="Povoleny jsou hodnoty základní, snížená, zákl. přenesená, sníž. přenesená, nulová." sqref="N142:N14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Mrázek</dc:creator>
  <cp:lastModifiedBy>František Mrázek</cp:lastModifiedBy>
  <dcterms:created xsi:type="dcterms:W3CDTF">2023-03-30T17:50:05Z</dcterms:created>
  <dcterms:modified xsi:type="dcterms:W3CDTF">2023-03-30T17:50:08Z</dcterms:modified>
</cp:coreProperties>
</file>