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mov u Biřičky\80 VZ - Dezinfekční prostředky a předměty 2025\01 Zadávací dokumentace a Výzva\"/>
    </mc:Choice>
  </mc:AlternateContent>
  <xr:revisionPtr revIDLastSave="0" documentId="8_{D7EE62E2-8E47-4DAD-854F-109E54C111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26" i="1"/>
  <c r="L27" i="1"/>
  <c r="L28" i="1"/>
  <c r="L29" i="1"/>
  <c r="O29" i="1" s="1"/>
  <c r="P29" i="1" s="1"/>
  <c r="L30" i="1"/>
  <c r="L31" i="1"/>
  <c r="O31" i="1" s="1"/>
  <c r="R31" i="1" s="1"/>
  <c r="S31" i="1" s="1"/>
  <c r="L32" i="1"/>
  <c r="O32" i="1" s="1"/>
  <c r="R32" i="1" s="1"/>
  <c r="S32" i="1" s="1"/>
  <c r="L33" i="1"/>
  <c r="O33" i="1" s="1"/>
  <c r="P33" i="1" s="1"/>
  <c r="L34" i="1"/>
  <c r="O34" i="1" s="1"/>
  <c r="P34" i="1" s="1"/>
  <c r="L35" i="1"/>
  <c r="O35" i="1" s="1"/>
  <c r="P35" i="1" s="1"/>
  <c r="L24" i="1"/>
  <c r="O24" i="1" s="1"/>
  <c r="P24" i="1" s="1"/>
  <c r="L25" i="1"/>
  <c r="O25" i="1" s="1"/>
  <c r="P25" i="1" s="1"/>
  <c r="L12" i="1"/>
  <c r="O12" i="1" s="1"/>
  <c r="L11" i="1"/>
  <c r="O11" i="1" s="1"/>
  <c r="L13" i="1"/>
  <c r="P32" i="1" l="1"/>
  <c r="P31" i="1"/>
  <c r="R29" i="1"/>
  <c r="S29" i="1" s="1"/>
  <c r="R35" i="1"/>
  <c r="S35" i="1" s="1"/>
  <c r="R34" i="1"/>
  <c r="S34" i="1" s="1"/>
  <c r="R24" i="1"/>
  <c r="S24" i="1" s="1"/>
  <c r="R25" i="1"/>
  <c r="S25" i="1" s="1"/>
  <c r="R12" i="1"/>
  <c r="S12" i="1" s="1"/>
  <c r="P12" i="1"/>
  <c r="P11" i="1"/>
  <c r="R11" i="1"/>
  <c r="S11" i="1" s="1"/>
  <c r="R33" i="1"/>
  <c r="S33" i="1" s="1"/>
  <c r="O10" i="1"/>
  <c r="L36" i="1" l="1"/>
  <c r="L23" i="1"/>
  <c r="L22" i="1"/>
  <c r="L21" i="1"/>
  <c r="L17" i="1"/>
  <c r="L16" i="1"/>
  <c r="L15" i="1"/>
  <c r="L14" i="1"/>
  <c r="O19" i="1" l="1"/>
  <c r="O18" i="1"/>
  <c r="O20" i="1" l="1"/>
  <c r="O36" i="1"/>
  <c r="R36" i="1" s="1"/>
  <c r="S36" i="1" s="1"/>
  <c r="O28" i="1"/>
  <c r="R28" i="1" s="1"/>
  <c r="S28" i="1" s="1"/>
  <c r="O27" i="1"/>
  <c r="P27" i="1" s="1"/>
  <c r="O26" i="1"/>
  <c r="P26" i="1" s="1"/>
  <c r="O23" i="1"/>
  <c r="R23" i="1" s="1"/>
  <c r="S23" i="1" s="1"/>
  <c r="O22" i="1"/>
  <c r="R22" i="1" s="1"/>
  <c r="S22" i="1" s="1"/>
  <c r="O21" i="1"/>
  <c r="P21" i="1" s="1"/>
  <c r="R19" i="1"/>
  <c r="S19" i="1" s="1"/>
  <c r="P18" i="1"/>
  <c r="O17" i="1"/>
  <c r="P17" i="1" s="1"/>
  <c r="O16" i="1"/>
  <c r="P16" i="1" s="1"/>
  <c r="O15" i="1"/>
  <c r="R15" i="1" s="1"/>
  <c r="S15" i="1" s="1"/>
  <c r="O14" i="1"/>
  <c r="P14" i="1" s="1"/>
  <c r="O13" i="1"/>
  <c r="R13" i="1" s="1"/>
  <c r="S13" i="1" s="1"/>
  <c r="O30" i="1"/>
  <c r="R27" i="1" l="1"/>
  <c r="S27" i="1" s="1"/>
  <c r="R21" i="1"/>
  <c r="S21" i="1" s="1"/>
  <c r="R26" i="1"/>
  <c r="S26" i="1" s="1"/>
  <c r="R16" i="1"/>
  <c r="S16" i="1" s="1"/>
  <c r="P23" i="1"/>
  <c r="P28" i="1"/>
  <c r="P22" i="1"/>
  <c r="P36" i="1"/>
  <c r="R14" i="1"/>
  <c r="S14" i="1" s="1"/>
  <c r="R17" i="1"/>
  <c r="S17" i="1" s="1"/>
  <c r="P13" i="1"/>
  <c r="P15" i="1"/>
  <c r="P30" i="1"/>
  <c r="R30" i="1"/>
  <c r="S30" i="1" s="1"/>
  <c r="P19" i="1"/>
  <c r="R18" i="1"/>
  <c r="S18" i="1" s="1"/>
  <c r="P20" i="1"/>
  <c r="R20" i="1"/>
  <c r="S20" i="1" s="1"/>
  <c r="P10" i="1"/>
  <c r="R10" i="1"/>
  <c r="S10" i="1" s="1"/>
  <c r="R39" i="1" l="1"/>
  <c r="R37" i="1"/>
  <c r="R38" i="1" l="1"/>
</calcChain>
</file>

<file path=xl/sharedStrings.xml><?xml version="1.0" encoding="utf-8"?>
<sst xmlns="http://schemas.openxmlformats.org/spreadsheetml/2006/main" count="188" uniqueCount="142">
  <si>
    <t>Číslo
položky</t>
  </si>
  <si>
    <t>MJ</t>
  </si>
  <si>
    <t>1.</t>
  </si>
  <si>
    <t>3.</t>
  </si>
  <si>
    <t>4.</t>
  </si>
  <si>
    <t>5.</t>
  </si>
  <si>
    <t>6.</t>
  </si>
  <si>
    <t>7.</t>
  </si>
  <si>
    <t>8.</t>
  </si>
  <si>
    <t>9.</t>
  </si>
  <si>
    <t>ks</t>
  </si>
  <si>
    <t>Nabídková cena
(v Kč bez DPH)</t>
  </si>
  <si>
    <t>Nabídková cena
(v Kč vč. DPH)</t>
  </si>
  <si>
    <t>Příloha č. 3 Zadávací dokumentace:</t>
  </si>
  <si>
    <t>Sazba DPH (procentuelní)</t>
  </si>
  <si>
    <r>
      <rPr>
        <u/>
        <sz val="12"/>
        <color rgb="FFFF0000"/>
        <rFont val="Calibri"/>
        <family val="2"/>
        <charset val="238"/>
        <scheme val="minor"/>
      </rPr>
      <t>Upozornění</t>
    </r>
    <r>
      <rPr>
        <sz val="12"/>
        <color rgb="FFFF0000"/>
        <rFont val="Calibri"/>
        <family val="2"/>
        <charset val="238"/>
        <scheme val="minor"/>
      </rPr>
      <t>: Pro specifikaci MJ u objemově drobných, či malých, předmětů se označení  "balení" rovná 1 ucelenému balení o určitém počtu, nikoliv balení v kartonové krabici, či pytli.</t>
    </r>
  </si>
  <si>
    <r>
      <rPr>
        <u/>
        <sz val="12"/>
        <color rgb="FFFF0000"/>
        <rFont val="Calibri"/>
        <family val="2"/>
        <charset val="238"/>
        <scheme val="minor"/>
      </rPr>
      <t>Upozornění</t>
    </r>
    <r>
      <rPr>
        <sz val="12"/>
        <color rgb="FFFF0000"/>
        <rFont val="Calibri"/>
        <family val="2"/>
        <charset val="238"/>
        <scheme val="minor"/>
      </rPr>
      <t>: Pokud je výše uveden název výrobku či výrobce příznačný pro určitého dodavatele, je to z důvodu obecné povědomosti o tomto produktu (výrobku) ke srovnání požadovaných vlastností a užitné hodnoty (ve významu tzv. benchmarkingu). Dle ustanovení čl. 4 odst. 3 Směrnice č. 3 Rady Královéhradeckého kraje zadavatel připouští jiné obdobné řešení vyhovující požadavkům na plnění předmětu zadávané veřejné zakázky s dodržením zásady nediskriminace. Dále ve smyslu ustanovení § 89 dost. 6 ZZVZ se má za to, že se jedná pouze o vymezení minimálních požadovaných standardů výrobku, technologie či materiálu, kdy dodavatel (účastník) je oprávněn v nabídce uvést u každého takového odkazu i jiné, kvalitativně a technicky obdobné (rovnocenné) řešení, které splňuje minimálně požadované standardy a odpovídá uvedeným parametrům.</t>
    </r>
  </si>
  <si>
    <t>SPOTŘEBNÍ KOŠ (Položkový seznam)</t>
  </si>
  <si>
    <t>IDENTIFIKAČNÍ ÚDAJE DODAVATELE:</t>
  </si>
  <si>
    <t>sídlo:</t>
  </si>
  <si>
    <t>IČ / DIČ:</t>
  </si>
  <si>
    <t>zástupce:</t>
  </si>
  <si>
    <t>Druh aplikace</t>
  </si>
  <si>
    <t>Popis</t>
  </si>
  <si>
    <t>podlahy různých druhů ke stírání - PVC, keramika apod. a k tomu produkt C na čištění podlah vhodný na střídání s Produktem A a Produktem B, určenými na dezinfekci</t>
  </si>
  <si>
    <r>
      <rPr>
        <b/>
        <sz val="8"/>
        <color rgb="FF000000"/>
        <rFont val="Calibri"/>
        <family val="2"/>
        <charset val="238"/>
      </rPr>
      <t>Produkt B</t>
    </r>
    <r>
      <rPr>
        <sz val="8"/>
        <color rgb="FF000000"/>
        <rFont val="Calibri"/>
        <family val="2"/>
        <charset val="238"/>
      </rPr>
      <t xml:space="preserve">
(ben. chlorid)
(incidin Pro)</t>
    </r>
  </si>
  <si>
    <t>Označení produktu                                       (referenční produkt)</t>
  </si>
  <si>
    <t>Maximální expozice v minutách</t>
  </si>
  <si>
    <t>litr</t>
  </si>
  <si>
    <r>
      <t>Obchodní firma</t>
    </r>
    <r>
      <rPr>
        <b/>
        <sz val="9"/>
        <color rgb="FF000000"/>
        <rFont val="Calibri"/>
        <family val="2"/>
        <charset val="238"/>
        <scheme val="minor"/>
      </rPr>
      <t xml:space="preserve"> / název:</t>
    </r>
  </si>
  <si>
    <t>Nabídková cena za balení produktu 
(v Kč bez DPH)</t>
  </si>
  <si>
    <t>Nabídkové ceny (v Kč); Sazba DPH</t>
  </si>
  <si>
    <t>Dezinfekce ploch</t>
  </si>
  <si>
    <t>Rychlá dezinfekce povrchů  (neředěná)</t>
  </si>
  <si>
    <t>povrchy
(noční stolky, parapety, kliky), skříně s čistým prádlem, lékárny, skříň na sterilní materiál, lednice na léky</t>
  </si>
  <si>
    <t>Utěrky určeny k profesionálnímu čištění a dezinfekci ploch všeho druhu do zádobníku.</t>
  </si>
  <si>
    <t>x</t>
  </si>
  <si>
    <t>Dezinfekce ploch na bázi aktivního chlóru</t>
  </si>
  <si>
    <t>Dezinfekční přípravek pro dezinfekci všech omyvatelných povrchů a předmětů na bázi aktivního chlóru s bělícími a dlouhodobými účinky, s dobrou materiálovou snášenlivostí. Uplatnění především WC, výlevky, odpady, kanálky, sifony.</t>
  </si>
  <si>
    <t>Nástrojová dezinfekce</t>
  </si>
  <si>
    <t>nástroje a součásti přístrojů, které nelze sterilizovat i lze sterilizovat</t>
  </si>
  <si>
    <t>bez účinnosti</t>
  </si>
  <si>
    <t xml:space="preserve">Mytí a dezinfekce rukou. 
</t>
  </si>
  <si>
    <t>A(B)V
alkylbenzyldimethylamoniumchloridu5-brom-5-nitro-1 3-dioxocyklohexanu, ethanolu (96%), n-propanolu</t>
  </si>
  <si>
    <t>Nabídková cena za MJ Pracovního roztoku/ubrousku
(v Kč bez DPH)</t>
  </si>
  <si>
    <t>Nabídková cena za MJ Pracovního roztoku/ubrousku
(v Kč vč. DPH)</t>
  </si>
  <si>
    <r>
      <rPr>
        <u/>
        <sz val="12"/>
        <color rgb="FFFF0000"/>
        <rFont val="Calibri"/>
        <family val="2"/>
        <charset val="238"/>
        <scheme val="minor"/>
      </rPr>
      <t>Upozornění</t>
    </r>
    <r>
      <rPr>
        <sz val="12"/>
        <color rgb="FFFF0000"/>
        <rFont val="Calibri"/>
        <family val="2"/>
        <charset val="238"/>
        <scheme val="minor"/>
      </rPr>
      <t>: Do nabídky mohou být zařazeny pouze výrobky pro procesy čištění a dezinfekce, které při společném nebo následném použití nemají nežádoucí reakce. Viz komentář u záhlaví sloupce "E" Požadované odmínky pro roztok</t>
    </r>
  </si>
  <si>
    <t>Účinnost přípravků v soutěžených  koncentracích musí být tam, kde je to možné, testována dle standardů pro zdravotnictví, EN 14885. Použité EN musí být minimálně v úrovni fáze 2, krok 1, až na konkrétně uvedené výjimky v prostředí s vyšší biologickou zátěží. Výsledky testů musí být na požádání doloženy do tří pracovních dnů protokoly akreditované laboratoře.</t>
  </si>
  <si>
    <r>
      <t xml:space="preserve">Bakterie, kvasinky,plísně, spory a TBC </t>
    </r>
    <r>
      <rPr>
        <sz val="11"/>
        <color rgb="FF000000"/>
        <rFont val="Calibri"/>
        <family val="2"/>
        <charset val="238"/>
        <scheme val="minor"/>
      </rPr>
      <t>- budou akceptovány i testovací metody DGHM s vyšší biologickou zátěží, pro spory s nižší biologickou zátěží. Pro malé plochy je požadováno na kvasinky, plísně a bakterie testování metodou v praktických podmínkách s mechanickou akcí, ve vyšší biologické zátěži.</t>
    </r>
  </si>
  <si>
    <r>
      <t xml:space="preserve">Plně virucidní účinnost - </t>
    </r>
    <r>
      <rPr>
        <sz val="11"/>
        <color rgb="FF000000"/>
        <rFont val="Calibri"/>
        <family val="2"/>
        <charset val="238"/>
        <scheme val="minor"/>
      </rPr>
      <t>bude akceptováno testování dle DVV/RKI a EN 14476. Při testování podle EN 14476 musí přípravek splňovat současně účinnost na polio, adeno  a norovirus ( MNV).</t>
    </r>
  </si>
  <si>
    <r>
      <t>Omezeně virucidní účinnost DP na plochy a nástroje</t>
    </r>
    <r>
      <rPr>
        <sz val="11"/>
        <color rgb="FF000000"/>
        <rFont val="Calibri"/>
        <family val="2"/>
        <charset val="238"/>
        <scheme val="minor"/>
      </rPr>
      <t xml:space="preserve"> - testování  pouze podle DVV/RKI, (kdy přípravky musí minimálně splňovat současně účinnost na vaccinia a BVDV.                                                                                                         </t>
    </r>
  </si>
  <si>
    <r>
      <t>Omezeně virucidní účinnost DP na ruce</t>
    </r>
    <r>
      <rPr>
        <sz val="11"/>
        <color rgb="FF000000"/>
        <rFont val="Calibri"/>
        <family val="2"/>
        <charset val="238"/>
        <scheme val="minor"/>
      </rPr>
      <t xml:space="preserve"> - může být testována dle DVV/RKI, (současná účinnost alespoň na vaccinia a BVDV) nebo EN 14476, (kdy ale přípravky musí splňovat současně účinnost na adeno a norovirus (MNV)).</t>
    </r>
  </si>
  <si>
    <r>
      <rPr>
        <b/>
        <sz val="11"/>
        <color rgb="FF000000"/>
        <rFont val="Calibri"/>
        <family val="2"/>
        <charset val="238"/>
        <scheme val="minor"/>
      </rPr>
      <t>A</t>
    </r>
    <r>
      <rPr>
        <sz val="11"/>
        <color rgb="FF000000"/>
        <rFont val="Calibri"/>
        <family val="2"/>
        <charset val="238"/>
        <scheme val="minor"/>
      </rPr>
      <t xml:space="preserve"> - účinnost na bakterie a kvasinky</t>
    </r>
  </si>
  <si>
    <r>
      <rPr>
        <b/>
        <sz val="11"/>
        <color rgb="FF000000"/>
        <rFont val="Calibri"/>
        <family val="2"/>
        <charset val="238"/>
        <scheme val="minor"/>
      </rPr>
      <t xml:space="preserve">(B) </t>
    </r>
    <r>
      <rPr>
        <sz val="11"/>
        <color rgb="FF000000"/>
        <rFont val="Calibri"/>
        <family val="2"/>
        <charset val="238"/>
        <scheme val="minor"/>
      </rPr>
      <t xml:space="preserve">- účinnost na omezené spektrum virů  </t>
    </r>
  </si>
  <si>
    <r>
      <rPr>
        <b/>
        <sz val="11"/>
        <color rgb="FF000000"/>
        <rFont val="Calibri"/>
        <family val="2"/>
        <charset val="238"/>
        <scheme val="minor"/>
      </rPr>
      <t>B</t>
    </r>
    <r>
      <rPr>
        <sz val="11"/>
        <color rgb="FF000000"/>
        <rFont val="Calibri"/>
        <family val="2"/>
        <charset val="238"/>
        <scheme val="minor"/>
      </rPr>
      <t xml:space="preserve"> - účinnost proti virům</t>
    </r>
  </si>
  <si>
    <r>
      <rPr>
        <b/>
        <sz val="11"/>
        <color rgb="FF000000"/>
        <rFont val="Calibri"/>
        <family val="2"/>
        <charset val="238"/>
        <scheme val="minor"/>
      </rPr>
      <t xml:space="preserve">C </t>
    </r>
    <r>
      <rPr>
        <sz val="11"/>
        <color rgb="FF000000"/>
        <rFont val="Calibri"/>
        <family val="2"/>
        <charset val="238"/>
        <scheme val="minor"/>
      </rPr>
      <t>- sporicidní účinek</t>
    </r>
  </si>
  <si>
    <r>
      <rPr>
        <b/>
        <sz val="11"/>
        <color rgb="FF000000"/>
        <rFont val="Calibri"/>
        <family val="2"/>
        <charset val="238"/>
        <scheme val="minor"/>
      </rPr>
      <t>T</t>
    </r>
    <r>
      <rPr>
        <sz val="11"/>
        <color rgb="FF000000"/>
        <rFont val="Calibri"/>
        <family val="2"/>
        <charset val="238"/>
        <scheme val="minor"/>
      </rPr>
      <t xml:space="preserve"> - účinnost proti TBC</t>
    </r>
  </si>
  <si>
    <r>
      <rPr>
        <b/>
        <sz val="11"/>
        <color rgb="FF000000"/>
        <rFont val="Calibri"/>
        <family val="2"/>
        <charset val="238"/>
        <scheme val="minor"/>
      </rPr>
      <t>M</t>
    </r>
    <r>
      <rPr>
        <sz val="11"/>
        <color rgb="FF000000"/>
        <rFont val="Calibri"/>
        <family val="2"/>
        <charset val="238"/>
        <scheme val="minor"/>
      </rPr>
      <t xml:space="preserve"> - účinnost proti ostatním mykobakteriím</t>
    </r>
  </si>
  <si>
    <r>
      <rPr>
        <b/>
        <sz val="11"/>
        <color rgb="FF000000"/>
        <rFont val="Calibri"/>
        <family val="2"/>
        <charset val="238"/>
        <scheme val="minor"/>
      </rPr>
      <t>V</t>
    </r>
    <r>
      <rPr>
        <sz val="11"/>
        <color rgb="FF000000"/>
        <rFont val="Calibri"/>
        <family val="2"/>
        <charset val="238"/>
        <scheme val="minor"/>
      </rPr>
      <t xml:space="preserve"> - účinnost proti kvasinkám a vláknitým houbám</t>
    </r>
  </si>
  <si>
    <r>
      <rPr>
        <b/>
        <sz val="11"/>
        <color rgb="FF000000"/>
        <rFont val="Calibri"/>
        <family val="2"/>
        <charset val="238"/>
        <scheme val="minor"/>
      </rPr>
      <t xml:space="preserve">(V) </t>
    </r>
    <r>
      <rPr>
        <sz val="11"/>
        <color rgb="FF000000"/>
        <rFont val="Calibri"/>
        <family val="2"/>
        <charset val="238"/>
        <scheme val="minor"/>
      </rPr>
      <t>- účinnost proti kvasinkám</t>
    </r>
  </si>
  <si>
    <t>Požadované podmínky pro produkty (*Legenda s vysvětlivkami požadované účinnosti je uvedena níže)</t>
  </si>
  <si>
    <t>*LEGENDA (Vysvětlivky účinnosti):</t>
  </si>
  <si>
    <t xml:space="preserve">U tohoto produktu není tento údaj požadován </t>
  </si>
  <si>
    <t>U tohoto produktu není tento údaj požadován</t>
  </si>
  <si>
    <t>Název nabízeného Produktu</t>
  </si>
  <si>
    <t>Požadované ředění - procentuelní obsah nabízeného Produktu v (naředěném) Pracovním roztoku 
(v %)*</t>
  </si>
  <si>
    <t>Velikost balení Produktu (počet MJ v balení - např. počet litrů/ks)</t>
  </si>
  <si>
    <t>Množství Pracovního roztoku z jenoho balení Produktu (litrů/ks)</t>
  </si>
  <si>
    <t>1. Bezplatné zpracování dezinfekčních plánů.</t>
  </si>
  <si>
    <t>3. Pravidelný půlroční bezplatný servis a kontrola směšovacích zařízení.</t>
  </si>
  <si>
    <t>5. Bezpečnostní listy na nabízené dezinfekční prostředky.</t>
  </si>
  <si>
    <t>7. U všech přípravků nebudou akceptovány produkty s větou H340 - H373</t>
  </si>
  <si>
    <t xml:space="preserve">V hodnotě spotřebního koše je promítnuto a bude součástí podmínek rámcové dohody:   </t>
  </si>
  <si>
    <t>Ostatní položky (doplňkové zboží) výše neuvedené, které má dodavatel ve své obchodní nabídce a lze je v rámci smlouvy objednat, budou objednateli nabídnuty a dodány se slevou ve výši:</t>
  </si>
  <si>
    <t>z ceníku dodavatele.</t>
  </si>
  <si>
    <t>Rychlá dezinfekce povrchů ubrousky - pozor jiný výpočet hodnoty</t>
  </si>
  <si>
    <t>Souhrnná nabídková cena za celkové předpokládané množství Pracovního roztoku/ubrousků za 3 roky (v Kč)</t>
  </si>
  <si>
    <t>Předpokládané      
množství MJ Pracovního roztoku/ubrousků za 3 roky</t>
  </si>
  <si>
    <r>
      <t xml:space="preserve">Celková nabídková cena (v Kč bez DPH) </t>
    </r>
    <r>
      <rPr>
        <b/>
        <i/>
        <sz val="10"/>
        <rFont val="Calibri"/>
        <family val="2"/>
        <charset val="238"/>
        <scheme val="minor"/>
      </rPr>
      <t>(pozn. za celkové předpokládané množství MJ za 3 roky)</t>
    </r>
  </si>
  <si>
    <r>
      <t xml:space="preserve">DPH </t>
    </r>
    <r>
      <rPr>
        <i/>
        <sz val="10"/>
        <rFont val="Calibri"/>
        <family val="2"/>
        <charset val="238"/>
        <scheme val="minor"/>
      </rPr>
      <t>(pozn. za cekové předpokládané množství MJ za 3 roky)</t>
    </r>
  </si>
  <si>
    <r>
      <t xml:space="preserve">Celková nabídková cena (v Kč vč. DPH) </t>
    </r>
    <r>
      <rPr>
        <i/>
        <sz val="10"/>
        <rFont val="Calibri"/>
        <family val="2"/>
        <charset val="238"/>
        <scheme val="minor"/>
      </rPr>
      <t>(pozn. za celkové předpokládané množství MJ za 3 roky)</t>
    </r>
  </si>
  <si>
    <t>Dezinfekce podlah a ploch</t>
  </si>
  <si>
    <r>
      <rPr>
        <b/>
        <sz val="8"/>
        <color rgb="FF000000"/>
        <rFont val="Calibri"/>
        <family val="2"/>
        <charset val="238"/>
      </rPr>
      <t>Produkt A</t>
    </r>
    <r>
      <rPr>
        <sz val="8"/>
        <color rgb="FF000000"/>
        <rFont val="Calibri"/>
        <family val="2"/>
        <charset val="238"/>
      </rPr>
      <t xml:space="preserve">
(amin)
(surfanios premium)</t>
    </r>
  </si>
  <si>
    <t>Účinnost pracovního roztoku: A(B)(V)
Dosažitelná účinnost: A(B)T(V)</t>
  </si>
  <si>
    <r>
      <rPr>
        <b/>
        <sz val="8"/>
        <rFont val="Calibri"/>
        <family val="2"/>
        <charset val="238"/>
      </rPr>
      <t>Produkt C</t>
    </r>
    <r>
      <rPr>
        <sz val="8"/>
        <rFont val="Calibri"/>
        <family val="2"/>
        <charset val="238"/>
      </rPr>
      <t xml:space="preserve">
(peroxid vodíku)
(incidin Oxyfoam S)</t>
    </r>
  </si>
  <si>
    <t>maximální přípustné balení</t>
  </si>
  <si>
    <t>6 l</t>
  </si>
  <si>
    <t>2 l</t>
  </si>
  <si>
    <t>1 l s plikátorem</t>
  </si>
  <si>
    <r>
      <rPr>
        <b/>
        <sz val="8"/>
        <rFont val="Calibri"/>
        <family val="2"/>
        <charset val="238"/>
      </rPr>
      <t>Produkt D</t>
    </r>
    <r>
      <rPr>
        <sz val="8"/>
        <rFont val="Calibri"/>
        <family val="2"/>
        <charset val="238"/>
      </rPr>
      <t xml:space="preserve">
(alkohol)
(incidin liquid)</t>
    </r>
  </si>
  <si>
    <t>Účinnost : A(B)T(V)</t>
  </si>
  <si>
    <t>1 l 
s plikátorem</t>
  </si>
  <si>
    <r>
      <rPr>
        <b/>
        <sz val="8"/>
        <rFont val="Calibri"/>
        <family val="2"/>
        <charset val="238"/>
      </rPr>
      <t>Produkt E</t>
    </r>
    <r>
      <rPr>
        <sz val="8"/>
        <rFont val="Calibri"/>
        <family val="2"/>
        <charset val="238"/>
      </rPr>
      <t xml:space="preserve">
(alkohol)
(incidin alkohol wipe)</t>
    </r>
  </si>
  <si>
    <r>
      <rPr>
        <b/>
        <sz val="8"/>
        <color rgb="FF000000"/>
        <rFont val="Calibri"/>
        <family val="2"/>
        <charset val="238"/>
      </rPr>
      <t>Produkt F</t>
    </r>
    <r>
      <rPr>
        <sz val="8"/>
        <color rgb="FF000000"/>
        <rFont val="Calibri"/>
        <family val="2"/>
        <charset val="238"/>
      </rPr>
      <t xml:space="preserve">
(chlorid)
(Wip Anios Excel)</t>
    </r>
  </si>
  <si>
    <t>Produkt G</t>
  </si>
  <si>
    <t>flow pack</t>
  </si>
  <si>
    <t>-</t>
  </si>
  <si>
    <t>30 min</t>
  </si>
  <si>
    <t>60 min</t>
  </si>
  <si>
    <t>15 min</t>
  </si>
  <si>
    <r>
      <rPr>
        <b/>
        <sz val="8"/>
        <color rgb="FF000000"/>
        <rFont val="Calibri"/>
        <family val="2"/>
        <charset val="238"/>
      </rPr>
      <t>Produkt H</t>
    </r>
    <r>
      <rPr>
        <sz val="8"/>
        <color rgb="FF000000"/>
        <rFont val="Calibri"/>
        <family val="2"/>
        <charset val="238"/>
      </rPr>
      <t xml:space="preserve">
(ANIOS OXYFLOOR)</t>
    </r>
  </si>
  <si>
    <r>
      <rPr>
        <b/>
        <sz val="8"/>
        <color rgb="FF000000"/>
        <rFont val="Calibri"/>
        <family val="2"/>
        <charset val="238"/>
      </rPr>
      <t>Produkt CH</t>
    </r>
    <r>
      <rPr>
        <sz val="8"/>
        <color rgb="FF000000"/>
        <rFont val="Calibri"/>
        <family val="2"/>
        <charset val="238"/>
      </rPr>
      <t xml:space="preserve">
(Medicarine)</t>
    </r>
  </si>
  <si>
    <r>
      <rPr>
        <b/>
        <sz val="8"/>
        <color rgb="FF000000"/>
        <rFont val="Calibri"/>
        <family val="2"/>
        <charset val="238"/>
        <scheme val="minor"/>
      </rPr>
      <t>Produkt  I</t>
    </r>
    <r>
      <rPr>
        <sz val="8"/>
        <color rgb="FF000000"/>
        <rFont val="Calibri"/>
        <family val="2"/>
        <charset val="238"/>
        <scheme val="minor"/>
      </rPr>
      <t xml:space="preserve">
(sekusept aktiv)</t>
    </r>
  </si>
  <si>
    <r>
      <rPr>
        <b/>
        <sz val="8"/>
        <color rgb="FF000000"/>
        <rFont val="Calibri"/>
        <family val="2"/>
        <charset val="238"/>
        <scheme val="minor"/>
      </rPr>
      <t>Produkt J</t>
    </r>
    <r>
      <rPr>
        <sz val="8"/>
        <color rgb="FF000000"/>
        <rFont val="Calibri"/>
        <family val="2"/>
        <charset val="238"/>
        <scheme val="minor"/>
      </rPr>
      <t xml:space="preserve">
(aniosyme XL3)</t>
    </r>
  </si>
  <si>
    <r>
      <rPr>
        <b/>
        <sz val="8"/>
        <color rgb="FF000000"/>
        <rFont val="Calibri"/>
        <family val="2"/>
        <charset val="238"/>
      </rPr>
      <t>Produkt K</t>
    </r>
    <r>
      <rPr>
        <sz val="8"/>
        <color rgb="FF000000"/>
        <rFont val="Calibri"/>
        <family val="2"/>
        <charset val="238"/>
      </rPr>
      <t xml:space="preserve">
(SERAMAN SENSITIVE FOAM)</t>
    </r>
  </si>
  <si>
    <t>Mytí rukou</t>
  </si>
  <si>
    <t>Účinnost : ABV
regenerační složky</t>
  </si>
  <si>
    <t>2 kg</t>
  </si>
  <si>
    <t>300 tab</t>
  </si>
  <si>
    <t>6 kg</t>
  </si>
  <si>
    <t>kg</t>
  </si>
  <si>
    <r>
      <rPr>
        <b/>
        <sz val="8"/>
        <rFont val="Calibri"/>
        <family val="2"/>
        <charset val="238"/>
      </rPr>
      <t>Produkt L</t>
    </r>
    <r>
      <rPr>
        <sz val="8"/>
        <rFont val="Calibri"/>
        <family val="2"/>
        <charset val="238"/>
      </rPr>
      <t xml:space="preserve">
(alkohol - pěna)
 (SKINMAN FOAM)</t>
    </r>
  </si>
  <si>
    <r>
      <rPr>
        <b/>
        <sz val="8"/>
        <rFont val="Calibri"/>
        <family val="2"/>
        <charset val="238"/>
      </rPr>
      <t>Produkt N</t>
    </r>
    <r>
      <rPr>
        <sz val="8"/>
        <rFont val="Calibri"/>
        <family val="2"/>
        <charset val="238"/>
      </rPr>
      <t xml:space="preserve">
(alkohol - gel)</t>
    </r>
  </si>
  <si>
    <t>NEXA</t>
  </si>
  <si>
    <t>500 ml s pumpou</t>
  </si>
  <si>
    <t>kompatibilní
NEXA</t>
  </si>
  <si>
    <t>500 ml</t>
  </si>
  <si>
    <r>
      <rPr>
        <b/>
        <sz val="8"/>
        <rFont val="Calibri"/>
        <family val="2"/>
        <charset val="238"/>
      </rPr>
      <t>Produkt M</t>
    </r>
    <r>
      <rPr>
        <sz val="8"/>
        <rFont val="Calibri"/>
        <family val="2"/>
        <charset val="238"/>
      </rPr>
      <t xml:space="preserve">
(alkohol - tekutá)
(SKINMAN SOFT PROTECT)</t>
    </r>
  </si>
  <si>
    <r>
      <rPr>
        <b/>
        <sz val="8"/>
        <rFont val="Calibri"/>
        <family val="2"/>
        <charset val="238"/>
      </rPr>
      <t>Produkt O</t>
    </r>
    <r>
      <rPr>
        <sz val="8"/>
        <rFont val="Calibri"/>
        <family val="2"/>
        <charset val="238"/>
      </rPr>
      <t xml:space="preserve">
(alkohol)
(Skinsept F)</t>
    </r>
  </si>
  <si>
    <t>Dezinfekce pokožky</t>
  </si>
  <si>
    <t xml:space="preserve"> před vpichem (neředěná)</t>
  </si>
  <si>
    <t>350 ml s aplikátorem</t>
  </si>
  <si>
    <t>Hygiena rukou</t>
  </si>
  <si>
    <t>6. Pokud je třeba musí být přípravky registrovány jako zdravotnické prostředky.</t>
  </si>
  <si>
    <t>utěrky o velikosti 20 x 38 cm, 40 g/m2
(vedená cena za 1 ks ubrousku)</t>
  </si>
  <si>
    <t>epidemiologické, Vany, sprchovací lůžko</t>
  </si>
  <si>
    <t>1 min</t>
  </si>
  <si>
    <t>30 minut</t>
  </si>
  <si>
    <t>15 minut</t>
  </si>
  <si>
    <t>Účinnost pracovního roztoku: A(B)(V)
Dosažitelná účinnost: A(B)TM(V)</t>
  </si>
  <si>
    <t>Účinnost: ABTMV a Cl.D.</t>
  </si>
  <si>
    <t>Účinnost: A(B)T(V)
alkoholové
(vedená cena za 1 ks ubrousku)</t>
  </si>
  <si>
    <t>Účinnost : A(B)(V)
bezalkoholové
(vedená cena za 1 ks ubrousku)</t>
  </si>
  <si>
    <t>2 min</t>
  </si>
  <si>
    <t xml:space="preserve">Účinnost pracovního roztoku: ABTM(V) a Cl.D. </t>
  </si>
  <si>
    <t>Účinnost pracovního roztoku: A(B)T(V)
Dosažitelná účinnost: ABCTMV</t>
  </si>
  <si>
    <t>Účinnost pracovního roztoku: A(B)(V)
Dosažitelná účinnost: ABCTMV</t>
  </si>
  <si>
    <t>10 min</t>
  </si>
  <si>
    <t>tekutá dezinfekce
Účinnost : ABTM(V)
regenerační složky</t>
  </si>
  <si>
    <t>gelová dezinfekce
 Účinnost : ABT(V)
regenerační složky</t>
  </si>
  <si>
    <t>4. Odborná školení personálu k používání směšovacích zařízení dle požadavků zadavatele</t>
  </si>
  <si>
    <t>2. Bezplatné vybavení  jednotlivých oddělení směšovacím zařízením pro přípravu dezinfekčních a čistících roztoků na principu podtlaku proudící vody (bez elektr. energie). Každé směšovací zařízení bude mít možnost dávkování dvou různých roztoků dezinfekce a jednoho roztoku čistícího prostředku. ( 16 ks 4-cestných dávkovačů)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</si>
</sst>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0\ &quot;Kč&quot;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u/>
      <sz val="12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>
      <alignment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wrapText="1"/>
    </xf>
    <xf numFmtId="164" fontId="7" fillId="5" borderId="10" xfId="0" applyNumberFormat="1" applyFont="1" applyFill="1" applyBorder="1" applyAlignment="1">
      <alignment horizontal="center" vertical="center" wrapText="1"/>
    </xf>
    <xf numFmtId="164" fontId="7" fillId="4" borderId="10" xfId="0" applyNumberFormat="1" applyFont="1" applyFill="1" applyBorder="1" applyAlignment="1" applyProtection="1">
      <alignment horizontal="center" vertical="center" wrapText="1"/>
      <protection locked="0"/>
    </xf>
    <xf numFmtId="9" fontId="7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5" fontId="7" fillId="5" borderId="10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4" fillId="8" borderId="0" xfId="0" applyFont="1" applyFill="1" applyAlignment="1">
      <alignment horizontal="left" wrapText="1"/>
    </xf>
    <xf numFmtId="3" fontId="6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8" borderId="40" xfId="0" applyFont="1" applyFill="1" applyBorder="1" applyAlignment="1">
      <alignment horizontal="left"/>
    </xf>
    <xf numFmtId="0" fontId="25" fillId="8" borderId="0" xfId="0" applyFont="1" applyFill="1" applyAlignment="1">
      <alignment horizontal="left"/>
    </xf>
    <xf numFmtId="2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9" borderId="40" xfId="0" applyFont="1" applyFill="1" applyBorder="1"/>
    <xf numFmtId="0" fontId="24" fillId="9" borderId="0" xfId="0" applyFont="1" applyFill="1"/>
    <xf numFmtId="0" fontId="24" fillId="9" borderId="41" xfId="0" applyFont="1" applyFill="1" applyBorder="1"/>
    <xf numFmtId="10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3" fontId="13" fillId="2" borderId="30" xfId="0" applyNumberFormat="1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3" fontId="19" fillId="0" borderId="30" xfId="0" applyNumberFormat="1" applyFont="1" applyBorder="1" applyAlignment="1">
      <alignment horizontal="center" vertical="center"/>
    </xf>
    <xf numFmtId="3" fontId="19" fillId="0" borderId="27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9" fontId="23" fillId="7" borderId="30" xfId="0" applyNumberFormat="1" applyFont="1" applyFill="1" applyBorder="1" applyAlignment="1">
      <alignment horizontal="center" vertical="center" wrapText="1"/>
    </xf>
    <xf numFmtId="9" fontId="23" fillId="7" borderId="27" xfId="0" applyNumberFormat="1" applyFont="1" applyFill="1" applyBorder="1" applyAlignment="1">
      <alignment horizontal="center" vertical="center" wrapText="1"/>
    </xf>
    <xf numFmtId="9" fontId="23" fillId="7" borderId="10" xfId="0" applyNumberFormat="1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3" fontId="15" fillId="3" borderId="18" xfId="0" applyNumberFormat="1" applyFont="1" applyFill="1" applyBorder="1" applyAlignment="1">
      <alignment horizontal="center" vertical="center" wrapText="1"/>
    </xf>
    <xf numFmtId="3" fontId="15" fillId="3" borderId="15" xfId="0" applyNumberFormat="1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8" fillId="3" borderId="33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4" borderId="32" xfId="0" applyFont="1" applyFill="1" applyBorder="1" applyAlignment="1" applyProtection="1">
      <alignment horizontal="left" vertical="center" wrapText="1"/>
      <protection locked="0"/>
    </xf>
    <xf numFmtId="0" fontId="16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25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24" fillId="9" borderId="31" xfId="0" applyFont="1" applyFill="1" applyBorder="1" applyAlignment="1">
      <alignment horizontal="left" vertical="top" wrapText="1"/>
    </xf>
    <xf numFmtId="0" fontId="24" fillId="9" borderId="29" xfId="0" applyFont="1" applyFill="1" applyBorder="1" applyAlignment="1">
      <alignment horizontal="left" vertical="top" wrapText="1"/>
    </xf>
    <xf numFmtId="0" fontId="24" fillId="9" borderId="42" xfId="0" applyFont="1" applyFill="1" applyBorder="1" applyAlignment="1">
      <alignment horizontal="left" vertical="top" wrapText="1"/>
    </xf>
    <xf numFmtId="0" fontId="24" fillId="9" borderId="40" xfId="0" applyFont="1" applyFill="1" applyBorder="1" applyAlignment="1">
      <alignment horizontal="left"/>
    </xf>
    <xf numFmtId="0" fontId="24" fillId="9" borderId="0" xfId="0" applyFont="1" applyFill="1" applyAlignment="1">
      <alignment horizontal="left"/>
    </xf>
    <xf numFmtId="0" fontId="24" fillId="9" borderId="41" xfId="0" applyFont="1" applyFill="1" applyBorder="1" applyAlignment="1">
      <alignment horizontal="left"/>
    </xf>
    <xf numFmtId="0" fontId="24" fillId="9" borderId="40" xfId="0" applyFont="1" applyFill="1" applyBorder="1" applyAlignment="1">
      <alignment horizontal="left" vertical="top" wrapText="1"/>
    </xf>
    <xf numFmtId="0" fontId="24" fillId="9" borderId="0" xfId="0" applyFont="1" applyFill="1" applyAlignment="1">
      <alignment horizontal="left" vertical="top" wrapText="1"/>
    </xf>
    <xf numFmtId="0" fontId="24" fillId="9" borderId="41" xfId="0" applyFont="1" applyFill="1" applyBorder="1" applyAlignment="1">
      <alignment horizontal="left" vertical="top" wrapText="1"/>
    </xf>
    <xf numFmtId="0" fontId="24" fillId="3" borderId="16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24" fillId="3" borderId="39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left"/>
    </xf>
    <xf numFmtId="0" fontId="24" fillId="3" borderId="13" xfId="0" applyFont="1" applyFill="1" applyBorder="1" applyAlignment="1">
      <alignment horizontal="left"/>
    </xf>
    <xf numFmtId="0" fontId="24" fillId="3" borderId="39" xfId="0" applyFont="1" applyFill="1" applyBorder="1" applyAlignment="1">
      <alignment horizontal="left"/>
    </xf>
    <xf numFmtId="0" fontId="26" fillId="10" borderId="20" xfId="0" applyFont="1" applyFill="1" applyBorder="1" applyAlignment="1" applyProtection="1">
      <alignment horizontal="center" vertical="center"/>
      <protection hidden="1"/>
    </xf>
    <xf numFmtId="0" fontId="26" fillId="10" borderId="44" xfId="0" applyFont="1" applyFill="1" applyBorder="1" applyAlignment="1" applyProtection="1">
      <alignment horizontal="center" vertical="center"/>
      <protection hidden="1"/>
    </xf>
    <xf numFmtId="9" fontId="1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20" xfId="0" applyFont="1" applyFill="1" applyBorder="1" applyAlignment="1" applyProtection="1">
      <alignment horizontal="center" vertical="center"/>
      <protection hidden="1"/>
    </xf>
    <xf numFmtId="0" fontId="26" fillId="10" borderId="43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wrapText="1"/>
    </xf>
    <xf numFmtId="0" fontId="24" fillId="8" borderId="40" xfId="0" applyFont="1" applyFill="1" applyBorder="1" applyAlignment="1">
      <alignment horizontal="center"/>
    </xf>
    <xf numFmtId="0" fontId="24" fillId="8" borderId="0" xfId="0" applyFont="1" applyFill="1" applyAlignment="1">
      <alignment horizontal="center"/>
    </xf>
    <xf numFmtId="0" fontId="24" fillId="8" borderId="41" xfId="0" applyFont="1" applyFill="1" applyBorder="1" applyAlignment="1">
      <alignment horizontal="center"/>
    </xf>
    <xf numFmtId="0" fontId="1" fillId="0" borderId="22" xfId="0" applyFont="1" applyBorder="1" applyAlignment="1" applyProtection="1">
      <alignment horizontal="left" vertical="center"/>
      <protection hidden="1"/>
    </xf>
    <xf numFmtId="0" fontId="1" fillId="0" borderId="23" xfId="0" applyFont="1" applyBorder="1" applyAlignment="1" applyProtection="1">
      <alignment horizontal="left" vertical="center"/>
      <protection hidden="1"/>
    </xf>
    <xf numFmtId="0" fontId="1" fillId="0" borderId="24" xfId="0" applyFont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164" fontId="2" fillId="6" borderId="11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164" fontId="8" fillId="6" borderId="11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center"/>
      <protection hidden="1"/>
    </xf>
    <xf numFmtId="164" fontId="8" fillId="6" borderId="8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4" xfId="0" applyFont="1" applyBorder="1" applyAlignment="1" applyProtection="1">
      <alignment horizontal="left" vertical="center"/>
      <protection hidden="1"/>
    </xf>
    <xf numFmtId="0" fontId="24" fillId="8" borderId="40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left" vertical="center" wrapText="1"/>
    </xf>
    <xf numFmtId="0" fontId="24" fillId="8" borderId="41" xfId="0" applyFont="1" applyFill="1" applyBorder="1" applyAlignment="1">
      <alignment horizontal="left" vertical="center" wrapText="1"/>
    </xf>
    <xf numFmtId="0" fontId="24" fillId="8" borderId="31" xfId="0" applyFont="1" applyFill="1" applyBorder="1" applyAlignment="1">
      <alignment horizontal="left" vertical="center" wrapText="1"/>
    </xf>
    <xf numFmtId="0" fontId="24" fillId="8" borderId="29" xfId="0" applyFont="1" applyFill="1" applyBorder="1" applyAlignment="1">
      <alignment horizontal="left" vertical="center" wrapText="1"/>
    </xf>
    <xf numFmtId="0" fontId="24" fillId="8" borderId="42" xfId="0" applyFont="1" applyFill="1" applyBorder="1" applyAlignment="1">
      <alignment horizontal="left" vertical="center" wrapText="1"/>
    </xf>
    <xf numFmtId="0" fontId="25" fillId="8" borderId="0" xfId="0" applyFont="1" applyFill="1" applyAlignment="1">
      <alignment horizontal="left" vertical="center" wrapText="1"/>
    </xf>
    <xf numFmtId="0" fontId="25" fillId="8" borderId="41" xfId="0" applyFont="1" applyFill="1" applyBorder="1" applyAlignment="1">
      <alignment horizontal="left" vertical="center" wrapText="1"/>
    </xf>
    <xf numFmtId="0" fontId="25" fillId="8" borderId="29" xfId="0" applyFont="1" applyFill="1" applyBorder="1" applyAlignment="1">
      <alignment horizontal="left" vertical="center" wrapText="1"/>
    </xf>
    <xf numFmtId="0" fontId="25" fillId="8" borderId="42" xfId="0" applyFont="1" applyFill="1" applyBorder="1" applyAlignment="1">
      <alignment horizontal="left" vertical="center" wrapText="1"/>
    </xf>
    <xf numFmtId="0" fontId="25" fillId="8" borderId="40" xfId="0" applyFont="1" applyFill="1" applyBorder="1" applyAlignment="1">
      <alignment horizontal="left"/>
    </xf>
    <xf numFmtId="0" fontId="25" fillId="8" borderId="0" xfId="0" applyFont="1" applyFill="1" applyAlignment="1">
      <alignment horizontal="left"/>
    </xf>
    <xf numFmtId="0" fontId="25" fillId="8" borderId="31" xfId="0" applyFont="1" applyFill="1" applyBorder="1" applyAlignment="1">
      <alignment horizontal="left"/>
    </xf>
    <xf numFmtId="0" fontId="25" fillId="8" borderId="29" xfId="0" applyFont="1" applyFill="1" applyBorder="1" applyAlignment="1">
      <alignment horizontal="left"/>
    </xf>
    <xf numFmtId="0" fontId="24" fillId="8" borderId="16" xfId="0" applyFont="1" applyFill="1" applyBorder="1" applyAlignment="1">
      <alignment horizontal="left" vertical="center" wrapText="1"/>
    </xf>
    <xf numFmtId="0" fontId="24" fillId="8" borderId="13" xfId="0" applyFont="1" applyFill="1" applyBorder="1" applyAlignment="1">
      <alignment horizontal="left" vertical="center" wrapText="1"/>
    </xf>
    <xf numFmtId="0" fontId="24" fillId="8" borderId="39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tabSelected="1" topLeftCell="A7" zoomScaleNormal="100" workbookViewId="0">
      <selection activeCell="J10" sqref="J10"/>
    </sheetView>
  </sheetViews>
  <sheetFormatPr defaultColWidth="9.140625" defaultRowHeight="12" x14ac:dyDescent="0.2"/>
  <cols>
    <col min="1" max="1" width="6" style="1" bestFit="1" customWidth="1"/>
    <col min="2" max="2" width="19.7109375" style="1" customWidth="1"/>
    <col min="3" max="3" width="22" style="1" customWidth="1"/>
    <col min="4" max="4" width="20.28515625" style="1" customWidth="1"/>
    <col min="5" max="5" width="27.7109375" style="1" customWidth="1"/>
    <col min="6" max="6" width="10.7109375" style="1" customWidth="1"/>
    <col min="7" max="7" width="9.7109375" style="1" customWidth="1"/>
    <col min="8" max="8" width="6.7109375" style="1" customWidth="1"/>
    <col min="9" max="9" width="15.85546875" style="1" customWidth="1"/>
    <col min="10" max="10" width="10" style="1" customWidth="1"/>
    <col min="11" max="11" width="10.140625" style="1" customWidth="1"/>
    <col min="12" max="12" width="13.5703125" style="1" customWidth="1"/>
    <col min="13" max="13" width="11.28515625" style="1" customWidth="1"/>
    <col min="14" max="14" width="10.7109375" style="1" customWidth="1"/>
    <col min="15" max="15" width="13.28515625" style="1" customWidth="1"/>
    <col min="16" max="16" width="13.140625" style="1" customWidth="1"/>
    <col min="17" max="19" width="12.85546875" style="1" customWidth="1"/>
    <col min="20" max="20" width="9.140625" style="1"/>
    <col min="21" max="21" width="19.28515625" style="1" customWidth="1"/>
    <col min="22" max="16384" width="9.140625" style="1"/>
  </cols>
  <sheetData>
    <row r="1" spans="1:20" ht="16.5" customHeight="1" x14ac:dyDescent="0.25">
      <c r="A1" s="100" t="s">
        <v>13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0" ht="16.5" customHeight="1" thickBot="1" x14ac:dyDescent="0.25">
      <c r="A2" s="112" t="s">
        <v>17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0" ht="16.5" customHeight="1" x14ac:dyDescent="0.2">
      <c r="A3" s="102" t="s">
        <v>18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</row>
    <row r="4" spans="1:20" ht="15.75" customHeight="1" x14ac:dyDescent="0.2">
      <c r="A4" s="105" t="s">
        <v>29</v>
      </c>
      <c r="B4" s="106"/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9"/>
    </row>
    <row r="5" spans="1:20" ht="12.75" customHeight="1" x14ac:dyDescent="0.2">
      <c r="A5" s="114" t="s">
        <v>19</v>
      </c>
      <c r="B5" s="115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1"/>
    </row>
    <row r="6" spans="1:20" ht="15" customHeight="1" x14ac:dyDescent="0.2">
      <c r="A6" s="114" t="s">
        <v>20</v>
      </c>
      <c r="B6" s="115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  <c r="T6" s="8"/>
    </row>
    <row r="7" spans="1:20" ht="13.5" customHeight="1" thickBot="1" x14ac:dyDescent="0.25">
      <c r="A7" s="97" t="s">
        <v>21</v>
      </c>
      <c r="B7" s="9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9"/>
    </row>
    <row r="8" spans="1:20" ht="54" customHeight="1" thickBot="1" x14ac:dyDescent="0.25">
      <c r="A8" s="87" t="s">
        <v>0</v>
      </c>
      <c r="B8" s="92" t="s">
        <v>22</v>
      </c>
      <c r="C8" s="92" t="s">
        <v>23</v>
      </c>
      <c r="D8" s="92" t="s">
        <v>26</v>
      </c>
      <c r="E8" s="92" t="s">
        <v>60</v>
      </c>
      <c r="F8" s="92" t="s">
        <v>85</v>
      </c>
      <c r="G8" s="92" t="s">
        <v>27</v>
      </c>
      <c r="H8" s="90" t="s">
        <v>1</v>
      </c>
      <c r="I8" s="90" t="s">
        <v>64</v>
      </c>
      <c r="J8" s="92" t="s">
        <v>66</v>
      </c>
      <c r="K8" s="90" t="s">
        <v>65</v>
      </c>
      <c r="L8" s="90" t="s">
        <v>67</v>
      </c>
      <c r="M8" s="94" t="s">
        <v>31</v>
      </c>
      <c r="N8" s="96"/>
      <c r="O8" s="96"/>
      <c r="P8" s="95"/>
      <c r="Q8" s="92" t="s">
        <v>77</v>
      </c>
      <c r="R8" s="94" t="s">
        <v>76</v>
      </c>
      <c r="S8" s="95"/>
    </row>
    <row r="9" spans="1:20" ht="77.25" customHeight="1" thickBot="1" x14ac:dyDescent="0.25">
      <c r="A9" s="99"/>
      <c r="B9" s="93"/>
      <c r="C9" s="93"/>
      <c r="D9" s="93"/>
      <c r="E9" s="93"/>
      <c r="F9" s="93"/>
      <c r="G9" s="93"/>
      <c r="H9" s="91"/>
      <c r="I9" s="91"/>
      <c r="J9" s="93"/>
      <c r="K9" s="91"/>
      <c r="L9" s="91"/>
      <c r="M9" s="15" t="s">
        <v>30</v>
      </c>
      <c r="N9" s="15" t="s">
        <v>14</v>
      </c>
      <c r="O9" s="15" t="s">
        <v>44</v>
      </c>
      <c r="P9" s="15" t="s">
        <v>45</v>
      </c>
      <c r="Q9" s="93"/>
      <c r="R9" s="15" t="s">
        <v>11</v>
      </c>
      <c r="S9" s="15" t="s">
        <v>12</v>
      </c>
    </row>
    <row r="10" spans="1:20" ht="37.5" customHeight="1" x14ac:dyDescent="0.2">
      <c r="A10" s="87" t="s">
        <v>2</v>
      </c>
      <c r="B10" s="83" t="s">
        <v>81</v>
      </c>
      <c r="C10" s="48" t="s">
        <v>24</v>
      </c>
      <c r="D10" s="50" t="s">
        <v>82</v>
      </c>
      <c r="E10" s="50" t="s">
        <v>83</v>
      </c>
      <c r="F10" s="47" t="s">
        <v>87</v>
      </c>
      <c r="G10" s="86" t="s">
        <v>128</v>
      </c>
      <c r="H10" s="2" t="s">
        <v>28</v>
      </c>
      <c r="I10" s="27"/>
      <c r="J10" s="34"/>
      <c r="K10" s="39"/>
      <c r="L10" s="31" t="e">
        <f>J10/K10</f>
        <v>#DIV/0!</v>
      </c>
      <c r="M10" s="10"/>
      <c r="N10" s="11"/>
      <c r="O10" s="26" t="e">
        <f>M10/L10</f>
        <v>#DIV/0!</v>
      </c>
      <c r="P10" s="26" t="e">
        <f>O10+(O10*N10)</f>
        <v>#DIV/0!</v>
      </c>
      <c r="Q10" s="3">
        <v>10000</v>
      </c>
      <c r="R10" s="9" t="e">
        <f>PRODUCT(Q10*O10)</f>
        <v>#DIV/0!</v>
      </c>
      <c r="S10" s="9" t="e">
        <f>R10+(R10*N10)</f>
        <v>#DIV/0!</v>
      </c>
    </row>
    <row r="11" spans="1:20" ht="37.5" customHeight="1" x14ac:dyDescent="0.2">
      <c r="A11" s="59"/>
      <c r="B11" s="84"/>
      <c r="C11" s="86"/>
      <c r="D11" s="49"/>
      <c r="E11" s="49"/>
      <c r="F11" s="13" t="s">
        <v>86</v>
      </c>
      <c r="G11" s="49"/>
      <c r="H11" s="2" t="s">
        <v>28</v>
      </c>
      <c r="I11" s="27"/>
      <c r="J11" s="34"/>
      <c r="K11" s="39"/>
      <c r="L11" s="31" t="e">
        <f t="shared" ref="L10:L13" si="0">J11/K11</f>
        <v>#DIV/0!</v>
      </c>
      <c r="M11" s="10"/>
      <c r="N11" s="11"/>
      <c r="O11" s="26" t="e">
        <f>M11/L11</f>
        <v>#DIV/0!</v>
      </c>
      <c r="P11" s="26" t="e">
        <f>O11+(O11*N11)</f>
        <v>#DIV/0!</v>
      </c>
      <c r="Q11" s="3">
        <v>150000</v>
      </c>
      <c r="R11" s="9" t="e">
        <f>PRODUCT(Q11*O11)</f>
        <v>#DIV/0!</v>
      </c>
      <c r="S11" s="9" t="e">
        <f>R11+(R11*N11)</f>
        <v>#DIV/0!</v>
      </c>
    </row>
    <row r="12" spans="1:20" ht="37.5" customHeight="1" x14ac:dyDescent="0.2">
      <c r="A12" s="59"/>
      <c r="B12" s="84"/>
      <c r="C12" s="86"/>
      <c r="D12" s="48" t="s">
        <v>25</v>
      </c>
      <c r="E12" s="48" t="s">
        <v>129</v>
      </c>
      <c r="F12" s="13" t="s">
        <v>87</v>
      </c>
      <c r="G12" s="86" t="s">
        <v>127</v>
      </c>
      <c r="H12" s="5" t="s">
        <v>28</v>
      </c>
      <c r="I12" s="28"/>
      <c r="J12" s="34"/>
      <c r="K12" s="39"/>
      <c r="L12" s="31" t="e">
        <f t="shared" ref="L12" si="1">J12/K12</f>
        <v>#DIV/0!</v>
      </c>
      <c r="M12" s="10"/>
      <c r="N12" s="11"/>
      <c r="O12" s="26" t="e">
        <f t="shared" ref="O12" si="2">M12/L12</f>
        <v>#DIV/0!</v>
      </c>
      <c r="P12" s="26" t="e">
        <f t="shared" ref="P12" si="3">O12+(O12*N12)</f>
        <v>#DIV/0!</v>
      </c>
      <c r="Q12" s="3">
        <v>10000</v>
      </c>
      <c r="R12" s="9" t="e">
        <f t="shared" ref="R12" si="4">PRODUCT(Q12*O12)</f>
        <v>#DIV/0!</v>
      </c>
      <c r="S12" s="9" t="e">
        <f t="shared" ref="S12" si="5">R12+(R12*N12)</f>
        <v>#DIV/0!</v>
      </c>
    </row>
    <row r="13" spans="1:20" ht="41.25" customHeight="1" x14ac:dyDescent="0.2">
      <c r="A13" s="60"/>
      <c r="B13" s="85"/>
      <c r="C13" s="86"/>
      <c r="D13" s="49"/>
      <c r="E13" s="49"/>
      <c r="F13" s="13" t="s">
        <v>86</v>
      </c>
      <c r="G13" s="49"/>
      <c r="H13" s="5" t="s">
        <v>28</v>
      </c>
      <c r="I13" s="28"/>
      <c r="J13" s="34"/>
      <c r="K13" s="39"/>
      <c r="L13" s="31" t="e">
        <f t="shared" si="0"/>
        <v>#DIV/0!</v>
      </c>
      <c r="M13" s="10"/>
      <c r="N13" s="11"/>
      <c r="O13" s="26" t="e">
        <f t="shared" ref="O13:O36" si="6">M13/L13</f>
        <v>#DIV/0!</v>
      </c>
      <c r="P13" s="26" t="e">
        <f t="shared" ref="P13:P36" si="7">O13+(O13*N13)</f>
        <v>#DIV/0!</v>
      </c>
      <c r="Q13" s="3">
        <v>150000</v>
      </c>
      <c r="R13" s="9" t="e">
        <f t="shared" ref="R13:R36" si="8">PRODUCT(Q13*O13)</f>
        <v>#DIV/0!</v>
      </c>
      <c r="S13" s="9" t="e">
        <f t="shared" ref="S13:S36" si="9">R13+(R13*N13)</f>
        <v>#DIV/0!</v>
      </c>
    </row>
    <row r="14" spans="1:20" ht="42" customHeight="1" x14ac:dyDescent="0.2">
      <c r="A14" s="58" t="s">
        <v>3</v>
      </c>
      <c r="B14" s="81" t="s">
        <v>33</v>
      </c>
      <c r="C14" s="82" t="s">
        <v>34</v>
      </c>
      <c r="D14" s="51" t="s">
        <v>84</v>
      </c>
      <c r="E14" s="48" t="s">
        <v>130</v>
      </c>
      <c r="F14" s="13" t="s">
        <v>88</v>
      </c>
      <c r="G14" s="4" t="s">
        <v>97</v>
      </c>
      <c r="H14" s="2" t="s">
        <v>28</v>
      </c>
      <c r="I14" s="28"/>
      <c r="J14" s="34"/>
      <c r="K14" s="39"/>
      <c r="L14" s="31" t="e">
        <f t="shared" ref="L14:L17" si="10">J14/K14</f>
        <v>#DIV/0!</v>
      </c>
      <c r="M14" s="10"/>
      <c r="N14" s="11"/>
      <c r="O14" s="26" t="e">
        <f t="shared" si="6"/>
        <v>#DIV/0!</v>
      </c>
      <c r="P14" s="26" t="e">
        <f t="shared" si="7"/>
        <v>#DIV/0!</v>
      </c>
      <c r="Q14" s="6">
        <v>10</v>
      </c>
      <c r="R14" s="9" t="e">
        <f t="shared" si="8"/>
        <v>#DIV/0!</v>
      </c>
      <c r="S14" s="9" t="e">
        <f t="shared" si="9"/>
        <v>#DIV/0!</v>
      </c>
    </row>
    <row r="15" spans="1:20" ht="37.5" customHeight="1" x14ac:dyDescent="0.2">
      <c r="A15" s="59"/>
      <c r="B15" s="81"/>
      <c r="C15" s="82"/>
      <c r="D15" s="52"/>
      <c r="E15" s="49"/>
      <c r="F15" s="17" t="s">
        <v>86</v>
      </c>
      <c r="G15" s="4" t="s">
        <v>97</v>
      </c>
      <c r="H15" s="5" t="s">
        <v>28</v>
      </c>
      <c r="I15" s="28"/>
      <c r="J15" s="34"/>
      <c r="K15" s="39"/>
      <c r="L15" s="31" t="e">
        <f t="shared" si="10"/>
        <v>#DIV/0!</v>
      </c>
      <c r="M15" s="10"/>
      <c r="N15" s="11"/>
      <c r="O15" s="26" t="e">
        <f t="shared" si="6"/>
        <v>#DIV/0!</v>
      </c>
      <c r="P15" s="26" t="e">
        <f t="shared" si="7"/>
        <v>#DIV/0!</v>
      </c>
      <c r="Q15" s="6">
        <v>10</v>
      </c>
      <c r="R15" s="9" t="e">
        <f t="shared" si="8"/>
        <v>#DIV/0!</v>
      </c>
      <c r="S15" s="9" t="e">
        <f t="shared" si="9"/>
        <v>#DIV/0!</v>
      </c>
    </row>
    <row r="16" spans="1:20" ht="37.5" customHeight="1" x14ac:dyDescent="0.2">
      <c r="A16" s="59"/>
      <c r="B16" s="81"/>
      <c r="C16" s="82"/>
      <c r="D16" s="51" t="s">
        <v>89</v>
      </c>
      <c r="E16" s="48" t="s">
        <v>90</v>
      </c>
      <c r="F16" s="13" t="s">
        <v>91</v>
      </c>
      <c r="G16" s="7" t="s">
        <v>99</v>
      </c>
      <c r="H16" s="2" t="s">
        <v>28</v>
      </c>
      <c r="I16" s="28"/>
      <c r="J16" s="34"/>
      <c r="K16" s="39"/>
      <c r="L16" s="31" t="e">
        <f t="shared" si="10"/>
        <v>#DIV/0!</v>
      </c>
      <c r="M16" s="10"/>
      <c r="N16" s="11"/>
      <c r="O16" s="26" t="e">
        <f t="shared" si="6"/>
        <v>#DIV/0!</v>
      </c>
      <c r="P16" s="26" t="e">
        <f t="shared" si="7"/>
        <v>#DIV/0!</v>
      </c>
      <c r="Q16" s="6">
        <v>5</v>
      </c>
      <c r="R16" s="9" t="e">
        <f t="shared" si="8"/>
        <v>#DIV/0!</v>
      </c>
      <c r="S16" s="9" t="e">
        <f t="shared" si="9"/>
        <v>#DIV/0!</v>
      </c>
    </row>
    <row r="17" spans="1:19" ht="37.5" customHeight="1" x14ac:dyDescent="0.2">
      <c r="A17" s="60"/>
      <c r="B17" s="81"/>
      <c r="C17" s="82"/>
      <c r="D17" s="52"/>
      <c r="E17" s="49"/>
      <c r="F17" s="17" t="s">
        <v>86</v>
      </c>
      <c r="G17" s="4" t="s">
        <v>99</v>
      </c>
      <c r="H17" s="5" t="s">
        <v>28</v>
      </c>
      <c r="I17" s="28"/>
      <c r="J17" s="34"/>
      <c r="K17" s="39"/>
      <c r="L17" s="31" t="e">
        <f t="shared" si="10"/>
        <v>#DIV/0!</v>
      </c>
      <c r="M17" s="10"/>
      <c r="N17" s="11"/>
      <c r="O17" s="26" t="e">
        <f t="shared" si="6"/>
        <v>#DIV/0!</v>
      </c>
      <c r="P17" s="26" t="e">
        <f t="shared" si="7"/>
        <v>#DIV/0!</v>
      </c>
      <c r="Q17" s="6">
        <v>240</v>
      </c>
      <c r="R17" s="9" t="e">
        <f t="shared" si="8"/>
        <v>#DIV/0!</v>
      </c>
      <c r="S17" s="9" t="e">
        <f t="shared" si="9"/>
        <v>#DIV/0!</v>
      </c>
    </row>
    <row r="18" spans="1:19" ht="37.5" customHeight="1" x14ac:dyDescent="0.2">
      <c r="A18" s="58" t="s">
        <v>4</v>
      </c>
      <c r="B18" s="61" t="s">
        <v>75</v>
      </c>
      <c r="C18" s="64" t="s">
        <v>34</v>
      </c>
      <c r="D18" s="18" t="s">
        <v>92</v>
      </c>
      <c r="E18" s="20" t="s">
        <v>131</v>
      </c>
      <c r="F18" s="20" t="s">
        <v>95</v>
      </c>
      <c r="G18" s="7" t="s">
        <v>126</v>
      </c>
      <c r="H18" s="5" t="s">
        <v>10</v>
      </c>
      <c r="I18" s="28"/>
      <c r="J18" s="35"/>
      <c r="K18" s="70" t="s">
        <v>62</v>
      </c>
      <c r="L18" s="70" t="s">
        <v>63</v>
      </c>
      <c r="M18" s="12"/>
      <c r="N18" s="11"/>
      <c r="O18" s="26" t="e">
        <f t="shared" ref="O18:O19" si="11">M18/J18</f>
        <v>#DIV/0!</v>
      </c>
      <c r="P18" s="26" t="e">
        <f t="shared" si="7"/>
        <v>#DIV/0!</v>
      </c>
      <c r="Q18" s="6">
        <v>2500</v>
      </c>
      <c r="R18" s="9" t="e">
        <f t="shared" si="8"/>
        <v>#DIV/0!</v>
      </c>
      <c r="S18" s="9" t="e">
        <f t="shared" si="9"/>
        <v>#DIV/0!</v>
      </c>
    </row>
    <row r="19" spans="1:19" ht="37.5" customHeight="1" x14ac:dyDescent="0.2">
      <c r="A19" s="59"/>
      <c r="B19" s="62"/>
      <c r="C19" s="65"/>
      <c r="D19" s="20" t="s">
        <v>93</v>
      </c>
      <c r="E19" s="20" t="s">
        <v>132</v>
      </c>
      <c r="F19" s="20" t="s">
        <v>95</v>
      </c>
      <c r="G19" s="7" t="s">
        <v>133</v>
      </c>
      <c r="H19" s="5" t="s">
        <v>10</v>
      </c>
      <c r="I19" s="28"/>
      <c r="J19" s="35"/>
      <c r="K19" s="71"/>
      <c r="L19" s="71"/>
      <c r="M19" s="12"/>
      <c r="N19" s="11"/>
      <c r="O19" s="26" t="e">
        <f t="shared" si="11"/>
        <v>#DIV/0!</v>
      </c>
      <c r="P19" s="26" t="e">
        <f t="shared" si="7"/>
        <v>#DIV/0!</v>
      </c>
      <c r="Q19" s="6">
        <v>2500</v>
      </c>
      <c r="R19" s="9" t="e">
        <f t="shared" si="8"/>
        <v>#DIV/0!</v>
      </c>
      <c r="S19" s="9" t="e">
        <f t="shared" si="9"/>
        <v>#DIV/0!</v>
      </c>
    </row>
    <row r="20" spans="1:19" ht="63" customHeight="1" x14ac:dyDescent="0.2">
      <c r="A20" s="60"/>
      <c r="B20" s="63"/>
      <c r="C20" s="20" t="s">
        <v>35</v>
      </c>
      <c r="D20" s="24" t="s">
        <v>94</v>
      </c>
      <c r="E20" s="20" t="s">
        <v>124</v>
      </c>
      <c r="F20" s="20" t="s">
        <v>96</v>
      </c>
      <c r="G20" s="7" t="s">
        <v>36</v>
      </c>
      <c r="H20" s="25" t="s">
        <v>10</v>
      </c>
      <c r="I20" s="28"/>
      <c r="J20" s="35"/>
      <c r="K20" s="72"/>
      <c r="L20" s="72"/>
      <c r="M20" s="12"/>
      <c r="N20" s="11"/>
      <c r="O20" s="26" t="e">
        <f>M20/J20</f>
        <v>#DIV/0!</v>
      </c>
      <c r="P20" s="26" t="e">
        <f t="shared" si="7"/>
        <v>#DIV/0!</v>
      </c>
      <c r="Q20" s="23">
        <v>80000</v>
      </c>
      <c r="R20" s="9" t="e">
        <f t="shared" si="8"/>
        <v>#DIV/0!</v>
      </c>
      <c r="S20" s="9" t="e">
        <f t="shared" si="9"/>
        <v>#DIV/0!</v>
      </c>
    </row>
    <row r="21" spans="1:19" ht="38.25" customHeight="1" x14ac:dyDescent="0.2">
      <c r="A21" s="44" t="s">
        <v>5</v>
      </c>
      <c r="B21" s="45" t="s">
        <v>32</v>
      </c>
      <c r="C21" s="20" t="s">
        <v>125</v>
      </c>
      <c r="D21" s="20" t="s">
        <v>100</v>
      </c>
      <c r="E21" s="19" t="s">
        <v>134</v>
      </c>
      <c r="F21" s="43" t="s">
        <v>107</v>
      </c>
      <c r="G21" s="42" t="s">
        <v>98</v>
      </c>
      <c r="H21" s="5" t="s">
        <v>28</v>
      </c>
      <c r="I21" s="28"/>
      <c r="J21" s="34"/>
      <c r="K21" s="39"/>
      <c r="L21" s="31" t="e">
        <f t="shared" ref="L21:L36" si="12">J21/K21</f>
        <v>#DIV/0!</v>
      </c>
      <c r="M21" s="10"/>
      <c r="N21" s="11"/>
      <c r="O21" s="26" t="e">
        <f t="shared" si="6"/>
        <v>#DIV/0!</v>
      </c>
      <c r="P21" s="26" t="e">
        <f t="shared" si="7"/>
        <v>#DIV/0!</v>
      </c>
      <c r="Q21" s="6">
        <v>2600</v>
      </c>
      <c r="R21" s="9" t="e">
        <f t="shared" si="8"/>
        <v>#DIV/0!</v>
      </c>
      <c r="S21" s="9" t="e">
        <f t="shared" si="9"/>
        <v>#DIV/0!</v>
      </c>
    </row>
    <row r="22" spans="1:19" ht="105.75" customHeight="1" x14ac:dyDescent="0.2">
      <c r="A22" s="46" t="s">
        <v>6</v>
      </c>
      <c r="B22" s="45" t="s">
        <v>37</v>
      </c>
      <c r="C22" s="14" t="s">
        <v>38</v>
      </c>
      <c r="D22" s="13" t="s">
        <v>101</v>
      </c>
      <c r="E22" s="16" t="s">
        <v>135</v>
      </c>
      <c r="F22" s="13" t="s">
        <v>108</v>
      </c>
      <c r="G22" s="4" t="s">
        <v>97</v>
      </c>
      <c r="H22" s="5" t="s">
        <v>28</v>
      </c>
      <c r="I22" s="28"/>
      <c r="J22" s="34"/>
      <c r="K22" s="40"/>
      <c r="L22" s="31" t="e">
        <f t="shared" si="12"/>
        <v>#DIV/0!</v>
      </c>
      <c r="M22" s="10"/>
      <c r="N22" s="11"/>
      <c r="O22" s="26" t="e">
        <f t="shared" si="6"/>
        <v>#DIV/0!</v>
      </c>
      <c r="P22" s="26" t="e">
        <f t="shared" si="7"/>
        <v>#DIV/0!</v>
      </c>
      <c r="Q22" s="6">
        <v>27000</v>
      </c>
      <c r="R22" s="9" t="e">
        <f t="shared" si="8"/>
        <v>#DIV/0!</v>
      </c>
      <c r="S22" s="9" t="e">
        <f t="shared" si="9"/>
        <v>#DIV/0!</v>
      </c>
    </row>
    <row r="23" spans="1:19" ht="37.5" customHeight="1" x14ac:dyDescent="0.2">
      <c r="A23" s="58" t="s">
        <v>7</v>
      </c>
      <c r="B23" s="78" t="s">
        <v>39</v>
      </c>
      <c r="C23" s="73" t="s">
        <v>40</v>
      </c>
      <c r="D23" s="73" t="s">
        <v>102</v>
      </c>
      <c r="E23" s="73" t="s">
        <v>136</v>
      </c>
      <c r="F23" s="41" t="s">
        <v>107</v>
      </c>
      <c r="G23" s="76" t="s">
        <v>137</v>
      </c>
      <c r="H23" s="2" t="s">
        <v>110</v>
      </c>
      <c r="I23" s="28"/>
      <c r="J23" s="34"/>
      <c r="K23" s="39"/>
      <c r="L23" s="31" t="e">
        <f t="shared" si="12"/>
        <v>#DIV/0!</v>
      </c>
      <c r="M23" s="10"/>
      <c r="N23" s="11"/>
      <c r="O23" s="26" t="e">
        <f t="shared" si="6"/>
        <v>#DIV/0!</v>
      </c>
      <c r="P23" s="26" t="e">
        <f t="shared" si="7"/>
        <v>#DIV/0!</v>
      </c>
      <c r="Q23" s="6">
        <v>4500</v>
      </c>
      <c r="R23" s="9" t="e">
        <f t="shared" si="8"/>
        <v>#DIV/0!</v>
      </c>
      <c r="S23" s="9" t="e">
        <f t="shared" si="9"/>
        <v>#DIV/0!</v>
      </c>
    </row>
    <row r="24" spans="1:19" ht="37.5" customHeight="1" x14ac:dyDescent="0.2">
      <c r="A24" s="59"/>
      <c r="B24" s="79"/>
      <c r="C24" s="74"/>
      <c r="D24" s="75"/>
      <c r="E24" s="75"/>
      <c r="F24" s="41" t="s">
        <v>109</v>
      </c>
      <c r="G24" s="77"/>
      <c r="H24" s="2" t="s">
        <v>110</v>
      </c>
      <c r="I24" s="28"/>
      <c r="J24" s="34"/>
      <c r="K24" s="39"/>
      <c r="L24" s="31" t="e">
        <f t="shared" si="12"/>
        <v>#DIV/0!</v>
      </c>
      <c r="M24" s="10"/>
      <c r="N24" s="11"/>
      <c r="O24" s="26" t="e">
        <f t="shared" ref="O24:O25" si="13">M24/L24</f>
        <v>#DIV/0!</v>
      </c>
      <c r="P24" s="26" t="e">
        <f t="shared" ref="P24:P25" si="14">O24+(O24*N24)</f>
        <v>#DIV/0!</v>
      </c>
      <c r="Q24" s="6">
        <v>100</v>
      </c>
      <c r="R24" s="9" t="e">
        <f t="shared" ref="R24:R25" si="15">PRODUCT(Q24*O24)</f>
        <v>#DIV/0!</v>
      </c>
      <c r="S24" s="9" t="e">
        <f t="shared" ref="S24:S25" si="16">R24+(R24*N24)</f>
        <v>#DIV/0!</v>
      </c>
    </row>
    <row r="25" spans="1:19" ht="37.5" customHeight="1" x14ac:dyDescent="0.2">
      <c r="A25" s="59"/>
      <c r="B25" s="79"/>
      <c r="C25" s="74"/>
      <c r="D25" s="73" t="s">
        <v>103</v>
      </c>
      <c r="E25" s="73" t="s">
        <v>83</v>
      </c>
      <c r="F25" s="41" t="s">
        <v>87</v>
      </c>
      <c r="G25" s="76" t="s">
        <v>99</v>
      </c>
      <c r="H25" s="2" t="s">
        <v>28</v>
      </c>
      <c r="I25" s="28"/>
      <c r="J25" s="34"/>
      <c r="K25" s="39"/>
      <c r="L25" s="31" t="e">
        <f t="shared" si="12"/>
        <v>#DIV/0!</v>
      </c>
      <c r="M25" s="10"/>
      <c r="N25" s="11"/>
      <c r="O25" s="26" t="e">
        <f t="shared" si="13"/>
        <v>#DIV/0!</v>
      </c>
      <c r="P25" s="26" t="e">
        <f t="shared" si="14"/>
        <v>#DIV/0!</v>
      </c>
      <c r="Q25" s="6">
        <v>2200</v>
      </c>
      <c r="R25" s="9" t="e">
        <f t="shared" si="15"/>
        <v>#DIV/0!</v>
      </c>
      <c r="S25" s="9" t="e">
        <f t="shared" si="16"/>
        <v>#DIV/0!</v>
      </c>
    </row>
    <row r="26" spans="1:19" ht="37.5" customHeight="1" x14ac:dyDescent="0.2">
      <c r="A26" s="60"/>
      <c r="B26" s="80"/>
      <c r="C26" s="75"/>
      <c r="D26" s="75"/>
      <c r="E26" s="75"/>
      <c r="F26" s="21" t="s">
        <v>86</v>
      </c>
      <c r="G26" s="77"/>
      <c r="H26" s="5" t="s">
        <v>28</v>
      </c>
      <c r="I26" s="28"/>
      <c r="J26" s="34"/>
      <c r="K26" s="39"/>
      <c r="L26" s="31" t="e">
        <f t="shared" si="12"/>
        <v>#DIV/0!</v>
      </c>
      <c r="M26" s="10"/>
      <c r="N26" s="11"/>
      <c r="O26" s="26" t="e">
        <f t="shared" si="6"/>
        <v>#DIV/0!</v>
      </c>
      <c r="P26" s="26" t="e">
        <f t="shared" si="7"/>
        <v>#DIV/0!</v>
      </c>
      <c r="Q26" s="6">
        <v>100</v>
      </c>
      <c r="R26" s="9" t="e">
        <f t="shared" si="8"/>
        <v>#DIV/0!</v>
      </c>
      <c r="S26" s="9" t="e">
        <f t="shared" si="9"/>
        <v>#DIV/0!</v>
      </c>
    </row>
    <row r="27" spans="1:19" ht="37.5" customHeight="1" x14ac:dyDescent="0.2">
      <c r="A27" s="58" t="s">
        <v>8</v>
      </c>
      <c r="B27" s="61" t="s">
        <v>122</v>
      </c>
      <c r="C27" s="43" t="s">
        <v>105</v>
      </c>
      <c r="D27" s="20" t="s">
        <v>104</v>
      </c>
      <c r="E27" s="20" t="s">
        <v>41</v>
      </c>
      <c r="F27" s="20" t="s">
        <v>115</v>
      </c>
      <c r="G27" s="22" t="s">
        <v>36</v>
      </c>
      <c r="H27" s="5" t="s">
        <v>28</v>
      </c>
      <c r="I27" s="28"/>
      <c r="J27" s="34"/>
      <c r="K27" s="39"/>
      <c r="L27" s="31" t="e">
        <f t="shared" si="12"/>
        <v>#DIV/0!</v>
      </c>
      <c r="M27" s="10"/>
      <c r="N27" s="11"/>
      <c r="O27" s="26" t="e">
        <f t="shared" si="6"/>
        <v>#DIV/0!</v>
      </c>
      <c r="P27" s="26" t="e">
        <f t="shared" si="7"/>
        <v>#DIV/0!</v>
      </c>
      <c r="Q27" s="6">
        <v>279</v>
      </c>
      <c r="R27" s="9" t="e">
        <f t="shared" si="8"/>
        <v>#DIV/0!</v>
      </c>
      <c r="S27" s="9" t="e">
        <f t="shared" si="9"/>
        <v>#DIV/0!</v>
      </c>
    </row>
    <row r="28" spans="1:19" ht="37.5" customHeight="1" x14ac:dyDescent="0.2">
      <c r="A28" s="59"/>
      <c r="B28" s="62"/>
      <c r="C28" s="64" t="s">
        <v>42</v>
      </c>
      <c r="D28" s="18" t="s">
        <v>111</v>
      </c>
      <c r="E28" s="18" t="s">
        <v>106</v>
      </c>
      <c r="F28" s="18" t="s">
        <v>115</v>
      </c>
      <c r="G28" s="67" t="s">
        <v>126</v>
      </c>
      <c r="H28" s="5" t="s">
        <v>28</v>
      </c>
      <c r="I28" s="28"/>
      <c r="J28" s="34"/>
      <c r="K28" s="39"/>
      <c r="L28" s="31" t="e">
        <f t="shared" si="12"/>
        <v>#DIV/0!</v>
      </c>
      <c r="M28" s="10"/>
      <c r="N28" s="11"/>
      <c r="O28" s="26" t="e">
        <f t="shared" si="6"/>
        <v>#DIV/0!</v>
      </c>
      <c r="P28" s="26" t="e">
        <f t="shared" si="7"/>
        <v>#DIV/0!</v>
      </c>
      <c r="Q28" s="6">
        <v>20</v>
      </c>
      <c r="R28" s="9" t="e">
        <f t="shared" si="8"/>
        <v>#DIV/0!</v>
      </c>
      <c r="S28" s="9" t="e">
        <f t="shared" si="9"/>
        <v>#DIV/0!</v>
      </c>
    </row>
    <row r="29" spans="1:19" ht="37.5" customHeight="1" x14ac:dyDescent="0.2">
      <c r="A29" s="59"/>
      <c r="B29" s="62"/>
      <c r="C29" s="65"/>
      <c r="D29" s="55" t="s">
        <v>117</v>
      </c>
      <c r="E29" s="55" t="s">
        <v>138</v>
      </c>
      <c r="F29" s="18" t="s">
        <v>115</v>
      </c>
      <c r="G29" s="68"/>
      <c r="H29" s="5" t="s">
        <v>28</v>
      </c>
      <c r="I29" s="28"/>
      <c r="J29" s="34"/>
      <c r="K29" s="39"/>
      <c r="L29" s="31" t="e">
        <f t="shared" si="12"/>
        <v>#DIV/0!</v>
      </c>
      <c r="M29" s="10"/>
      <c r="N29" s="11"/>
      <c r="O29" s="26" t="e">
        <f t="shared" ref="O29" si="17">M29/L29</f>
        <v>#DIV/0!</v>
      </c>
      <c r="P29" s="26" t="e">
        <f t="shared" ref="P29" si="18">O29+(O29*N29)</f>
        <v>#DIV/0!</v>
      </c>
      <c r="Q29" s="6">
        <v>100</v>
      </c>
      <c r="R29" s="9" t="e">
        <f t="shared" ref="R29" si="19">PRODUCT(Q29*O29)</f>
        <v>#DIV/0!</v>
      </c>
      <c r="S29" s="9" t="e">
        <f t="shared" ref="S29" si="20">R29+(R29*N29)</f>
        <v>#DIV/0!</v>
      </c>
    </row>
    <row r="30" spans="1:19" ht="37.5" customHeight="1" x14ac:dyDescent="0.2">
      <c r="A30" s="59"/>
      <c r="B30" s="62"/>
      <c r="C30" s="65"/>
      <c r="D30" s="56"/>
      <c r="E30" s="56"/>
      <c r="F30" s="18" t="s">
        <v>116</v>
      </c>
      <c r="G30" s="68"/>
      <c r="H30" s="5" t="s">
        <v>28</v>
      </c>
      <c r="I30" s="28"/>
      <c r="J30" s="34"/>
      <c r="K30" s="39"/>
      <c r="L30" s="31" t="e">
        <f t="shared" si="12"/>
        <v>#DIV/0!</v>
      </c>
      <c r="M30" s="10"/>
      <c r="N30" s="11"/>
      <c r="O30" s="26" t="e">
        <f t="shared" si="6"/>
        <v>#DIV/0!</v>
      </c>
      <c r="P30" s="26" t="e">
        <f t="shared" si="7"/>
        <v>#DIV/0!</v>
      </c>
      <c r="Q30" s="6">
        <v>6</v>
      </c>
      <c r="R30" s="9" t="e">
        <f t="shared" si="8"/>
        <v>#DIV/0!</v>
      </c>
      <c r="S30" s="9" t="e">
        <f t="shared" si="9"/>
        <v>#DIV/0!</v>
      </c>
    </row>
    <row r="31" spans="1:19" ht="37.5" customHeight="1" x14ac:dyDescent="0.2">
      <c r="A31" s="59"/>
      <c r="B31" s="62"/>
      <c r="C31" s="65"/>
      <c r="D31" s="57"/>
      <c r="E31" s="57"/>
      <c r="F31" s="18" t="s">
        <v>86</v>
      </c>
      <c r="G31" s="68"/>
      <c r="H31" s="5" t="s">
        <v>28</v>
      </c>
      <c r="I31" s="28"/>
      <c r="J31" s="34"/>
      <c r="K31" s="39"/>
      <c r="L31" s="31" t="e">
        <f t="shared" si="12"/>
        <v>#DIV/0!</v>
      </c>
      <c r="M31" s="10"/>
      <c r="N31" s="11"/>
      <c r="O31" s="26" t="e">
        <f t="shared" ref="O31:O32" si="21">M31/L31</f>
        <v>#DIV/0!</v>
      </c>
      <c r="P31" s="26" t="e">
        <f t="shared" ref="P31:P32" si="22">O31+(O31*N31)</f>
        <v>#DIV/0!</v>
      </c>
      <c r="Q31" s="6">
        <v>30</v>
      </c>
      <c r="R31" s="9" t="e">
        <f t="shared" ref="R31:R32" si="23">PRODUCT(Q31*O31)</f>
        <v>#DIV/0!</v>
      </c>
      <c r="S31" s="9" t="e">
        <f t="shared" ref="S31:S32" si="24">R31+(R31*N31)</f>
        <v>#DIV/0!</v>
      </c>
    </row>
    <row r="32" spans="1:19" ht="37.5" customHeight="1" x14ac:dyDescent="0.2">
      <c r="A32" s="59"/>
      <c r="B32" s="62"/>
      <c r="C32" s="65"/>
      <c r="D32" s="55" t="s">
        <v>112</v>
      </c>
      <c r="E32" s="55" t="s">
        <v>139</v>
      </c>
      <c r="F32" s="18" t="s">
        <v>113</v>
      </c>
      <c r="G32" s="68"/>
      <c r="H32" s="5" t="s">
        <v>28</v>
      </c>
      <c r="I32" s="28"/>
      <c r="J32" s="34"/>
      <c r="K32" s="39"/>
      <c r="L32" s="31" t="e">
        <f t="shared" si="12"/>
        <v>#DIV/0!</v>
      </c>
      <c r="M32" s="10"/>
      <c r="N32" s="11"/>
      <c r="O32" s="26" t="e">
        <f t="shared" si="21"/>
        <v>#DIV/0!</v>
      </c>
      <c r="P32" s="26" t="e">
        <f t="shared" si="22"/>
        <v>#DIV/0!</v>
      </c>
      <c r="Q32" s="6">
        <v>130</v>
      </c>
      <c r="R32" s="9" t="e">
        <f t="shared" si="23"/>
        <v>#DIV/0!</v>
      </c>
      <c r="S32" s="9" t="e">
        <f t="shared" si="24"/>
        <v>#DIV/0!</v>
      </c>
    </row>
    <row r="33" spans="1:19" ht="37.5" customHeight="1" x14ac:dyDescent="0.2">
      <c r="A33" s="59"/>
      <c r="B33" s="62"/>
      <c r="C33" s="65"/>
      <c r="D33" s="56"/>
      <c r="E33" s="56"/>
      <c r="F33" s="18" t="s">
        <v>114</v>
      </c>
      <c r="G33" s="68"/>
      <c r="H33" s="5" t="s">
        <v>28</v>
      </c>
      <c r="I33" s="28"/>
      <c r="J33" s="34"/>
      <c r="K33" s="39"/>
      <c r="L33" s="31" t="e">
        <f t="shared" si="12"/>
        <v>#DIV/0!</v>
      </c>
      <c r="M33" s="10"/>
      <c r="N33" s="11"/>
      <c r="O33" s="26" t="e">
        <f t="shared" si="6"/>
        <v>#DIV/0!</v>
      </c>
      <c r="P33" s="26" t="e">
        <f t="shared" si="7"/>
        <v>#DIV/0!</v>
      </c>
      <c r="Q33" s="6">
        <v>24</v>
      </c>
      <c r="R33" s="9" t="e">
        <f t="shared" si="8"/>
        <v>#DIV/0!</v>
      </c>
      <c r="S33" s="9" t="e">
        <f t="shared" si="9"/>
        <v>#DIV/0!</v>
      </c>
    </row>
    <row r="34" spans="1:19" ht="37.5" customHeight="1" x14ac:dyDescent="0.2">
      <c r="A34" s="60"/>
      <c r="B34" s="63"/>
      <c r="C34" s="66"/>
      <c r="D34" s="57"/>
      <c r="E34" s="57"/>
      <c r="F34" s="18" t="s">
        <v>86</v>
      </c>
      <c r="G34" s="69"/>
      <c r="H34" s="5" t="s">
        <v>28</v>
      </c>
      <c r="I34" s="28"/>
      <c r="J34" s="34"/>
      <c r="K34" s="39"/>
      <c r="L34" s="31" t="e">
        <f t="shared" si="12"/>
        <v>#DIV/0!</v>
      </c>
      <c r="M34" s="10"/>
      <c r="N34" s="11"/>
      <c r="O34" s="26" t="e">
        <f t="shared" ref="O34:O35" si="25">M34/L34</f>
        <v>#DIV/0!</v>
      </c>
      <c r="P34" s="26" t="e">
        <f t="shared" ref="P34:P35" si="26">O34+(O34*N34)</f>
        <v>#DIV/0!</v>
      </c>
      <c r="Q34" s="6">
        <v>75</v>
      </c>
      <c r="R34" s="9" t="e">
        <f t="shared" ref="R34:R35" si="27">PRODUCT(Q34*O34)</f>
        <v>#DIV/0!</v>
      </c>
      <c r="S34" s="9" t="e">
        <f t="shared" ref="S34:S35" si="28">R34+(R34*N34)</f>
        <v>#DIV/0!</v>
      </c>
    </row>
    <row r="35" spans="1:19" ht="37.5" customHeight="1" x14ac:dyDescent="0.2">
      <c r="A35" s="58" t="s">
        <v>9</v>
      </c>
      <c r="B35" s="64" t="s">
        <v>119</v>
      </c>
      <c r="C35" s="64" t="s">
        <v>120</v>
      </c>
      <c r="D35" s="51" t="s">
        <v>118</v>
      </c>
      <c r="E35" s="51" t="s">
        <v>43</v>
      </c>
      <c r="F35" s="18" t="s">
        <v>121</v>
      </c>
      <c r="G35" s="53" t="s">
        <v>126</v>
      </c>
      <c r="H35" s="5" t="s">
        <v>28</v>
      </c>
      <c r="I35" s="28"/>
      <c r="J35" s="34"/>
      <c r="K35" s="39"/>
      <c r="L35" s="31" t="e">
        <f t="shared" si="12"/>
        <v>#DIV/0!</v>
      </c>
      <c r="M35" s="10"/>
      <c r="N35" s="11"/>
      <c r="O35" s="26" t="e">
        <f t="shared" si="25"/>
        <v>#DIV/0!</v>
      </c>
      <c r="P35" s="26" t="e">
        <f t="shared" si="26"/>
        <v>#DIV/0!</v>
      </c>
      <c r="Q35" s="6">
        <v>10</v>
      </c>
      <c r="R35" s="9" t="e">
        <f t="shared" si="27"/>
        <v>#DIV/0!</v>
      </c>
      <c r="S35" s="9" t="e">
        <f t="shared" si="28"/>
        <v>#DIV/0!</v>
      </c>
    </row>
    <row r="36" spans="1:19" ht="37.5" customHeight="1" x14ac:dyDescent="0.2">
      <c r="A36" s="60"/>
      <c r="B36" s="66"/>
      <c r="C36" s="66"/>
      <c r="D36" s="52"/>
      <c r="E36" s="52"/>
      <c r="F36" s="17" t="s">
        <v>86</v>
      </c>
      <c r="G36" s="54"/>
      <c r="H36" s="5" t="s">
        <v>28</v>
      </c>
      <c r="I36" s="28"/>
      <c r="J36" s="34"/>
      <c r="K36" s="39"/>
      <c r="L36" s="31" t="e">
        <f t="shared" si="12"/>
        <v>#DIV/0!</v>
      </c>
      <c r="M36" s="10"/>
      <c r="N36" s="11"/>
      <c r="O36" s="26" t="e">
        <f t="shared" si="6"/>
        <v>#DIV/0!</v>
      </c>
      <c r="P36" s="26" t="e">
        <f t="shared" si="7"/>
        <v>#DIV/0!</v>
      </c>
      <c r="Q36" s="6">
        <v>10</v>
      </c>
      <c r="R36" s="9" t="e">
        <f t="shared" si="8"/>
        <v>#DIV/0!</v>
      </c>
      <c r="S36" s="9" t="e">
        <f t="shared" si="9"/>
        <v>#DIV/0!</v>
      </c>
    </row>
    <row r="37" spans="1:19" ht="17.25" customHeight="1" x14ac:dyDescent="0.2">
      <c r="A37" s="140" t="s">
        <v>78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2"/>
      <c r="R37" s="146" t="e">
        <f>SUM(R10:R36)</f>
        <v>#DIV/0!</v>
      </c>
      <c r="S37" s="147"/>
    </row>
    <row r="38" spans="1:19" ht="15.75" x14ac:dyDescent="0.2">
      <c r="A38" s="154" t="s">
        <v>79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6"/>
      <c r="R38" s="148" t="e">
        <f>R39-R37</f>
        <v>#DIV/0!</v>
      </c>
      <c r="S38" s="149"/>
    </row>
    <row r="39" spans="1:19" ht="16.5" thickBot="1" x14ac:dyDescent="0.25">
      <c r="A39" s="143" t="s">
        <v>80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5"/>
      <c r="R39" s="152" t="e">
        <f>SUM(S10:S36)</f>
        <v>#DIV/0!</v>
      </c>
      <c r="S39" s="153"/>
    </row>
    <row r="40" spans="1:19" ht="15.75" hidden="1" x14ac:dyDescent="0.2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</row>
    <row r="41" spans="1:19" ht="33.75" customHeight="1" thickBot="1" x14ac:dyDescent="0.25">
      <c r="A41" s="135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2"/>
      <c r="P41" s="133"/>
      <c r="Q41" s="134"/>
      <c r="R41" s="131" t="s">
        <v>74</v>
      </c>
      <c r="S41" s="132"/>
    </row>
    <row r="42" spans="1:19" ht="23.25" customHeight="1" x14ac:dyDescent="0.25">
      <c r="A42" s="136" t="s">
        <v>15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</row>
    <row r="43" spans="1:19" ht="75.75" customHeight="1" x14ac:dyDescent="0.2">
      <c r="A43" s="150" t="s">
        <v>16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</row>
    <row r="44" spans="1:19" ht="15.75" x14ac:dyDescent="0.25">
      <c r="A44" s="136" t="s">
        <v>46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</row>
    <row r="46" spans="1:19" ht="15" x14ac:dyDescent="0.25">
      <c r="A46" s="125" t="s">
        <v>61</v>
      </c>
      <c r="B46" s="126"/>
      <c r="C46" s="126"/>
      <c r="D46" s="126"/>
      <c r="E46" s="126"/>
      <c r="F46" s="126"/>
      <c r="G46" s="126"/>
      <c r="H46" s="127"/>
      <c r="J46" s="128" t="s">
        <v>72</v>
      </c>
      <c r="K46" s="129"/>
      <c r="L46" s="129"/>
      <c r="M46" s="129"/>
      <c r="N46" s="129"/>
      <c r="O46" s="129"/>
      <c r="P46" s="129"/>
      <c r="Q46" s="129"/>
      <c r="R46" s="129"/>
      <c r="S46" s="130"/>
    </row>
    <row r="47" spans="1:19" ht="15" x14ac:dyDescent="0.25">
      <c r="A47" s="137"/>
      <c r="B47" s="138"/>
      <c r="C47" s="138"/>
      <c r="D47" s="138"/>
      <c r="E47" s="138"/>
      <c r="F47" s="138"/>
      <c r="G47" s="138"/>
      <c r="H47" s="139"/>
      <c r="J47" s="119" t="s">
        <v>68</v>
      </c>
      <c r="K47" s="120"/>
      <c r="L47" s="120"/>
      <c r="M47" s="120"/>
      <c r="N47" s="120"/>
      <c r="O47" s="120"/>
      <c r="P47" s="120"/>
      <c r="Q47" s="120"/>
      <c r="R47" s="120"/>
      <c r="S47" s="121"/>
    </row>
    <row r="48" spans="1:19" ht="15" customHeight="1" x14ac:dyDescent="0.25">
      <c r="A48" s="32" t="s">
        <v>52</v>
      </c>
      <c r="B48" s="33"/>
      <c r="C48" s="30"/>
      <c r="D48" s="163" t="s">
        <v>47</v>
      </c>
      <c r="E48" s="163"/>
      <c r="F48" s="163"/>
      <c r="G48" s="163"/>
      <c r="H48" s="164"/>
      <c r="I48" s="29"/>
      <c r="J48" s="122" t="s">
        <v>141</v>
      </c>
      <c r="K48" s="123"/>
      <c r="L48" s="123"/>
      <c r="M48" s="123"/>
      <c r="N48" s="123"/>
      <c r="O48" s="123"/>
      <c r="P48" s="123"/>
      <c r="Q48" s="123"/>
      <c r="R48" s="123"/>
      <c r="S48" s="124"/>
    </row>
    <row r="49" spans="1:19" ht="15" x14ac:dyDescent="0.25">
      <c r="A49" s="32" t="s">
        <v>53</v>
      </c>
      <c r="B49" s="33"/>
      <c r="C49" s="30"/>
      <c r="D49" s="163"/>
      <c r="E49" s="163"/>
      <c r="F49" s="163"/>
      <c r="G49" s="163"/>
      <c r="H49" s="164"/>
      <c r="I49" s="29"/>
      <c r="J49" s="122"/>
      <c r="K49" s="123"/>
      <c r="L49" s="123"/>
      <c r="M49" s="123"/>
      <c r="N49" s="123"/>
      <c r="O49" s="123"/>
      <c r="P49" s="123"/>
      <c r="Q49" s="123"/>
      <c r="R49" s="123"/>
      <c r="S49" s="124"/>
    </row>
    <row r="50" spans="1:19" ht="15" x14ac:dyDescent="0.25">
      <c r="A50" s="167" t="s">
        <v>54</v>
      </c>
      <c r="B50" s="168"/>
      <c r="C50" s="168"/>
      <c r="D50" s="163"/>
      <c r="E50" s="163"/>
      <c r="F50" s="163"/>
      <c r="G50" s="163"/>
      <c r="H50" s="164"/>
      <c r="I50" s="29"/>
      <c r="J50" s="122"/>
      <c r="K50" s="123"/>
      <c r="L50" s="123"/>
      <c r="M50" s="123"/>
      <c r="N50" s="123"/>
      <c r="O50" s="123"/>
      <c r="P50" s="123"/>
      <c r="Q50" s="123"/>
      <c r="R50" s="123"/>
      <c r="S50" s="124"/>
    </row>
    <row r="51" spans="1:19" ht="15" x14ac:dyDescent="0.25">
      <c r="A51" s="167" t="s">
        <v>55</v>
      </c>
      <c r="B51" s="168"/>
      <c r="C51" s="168"/>
      <c r="D51" s="163"/>
      <c r="E51" s="163"/>
      <c r="F51" s="163"/>
      <c r="G51" s="163"/>
      <c r="H51" s="164"/>
      <c r="I51" s="29"/>
      <c r="J51" s="36" t="s">
        <v>69</v>
      </c>
      <c r="K51" s="37"/>
      <c r="L51" s="37"/>
      <c r="M51" s="37"/>
      <c r="N51" s="37"/>
      <c r="O51" s="37"/>
      <c r="P51" s="37"/>
      <c r="Q51" s="37"/>
      <c r="R51" s="37"/>
      <c r="S51" s="38"/>
    </row>
    <row r="52" spans="1:19" ht="15" x14ac:dyDescent="0.25">
      <c r="A52" s="167" t="s">
        <v>56</v>
      </c>
      <c r="B52" s="168"/>
      <c r="C52" s="168"/>
      <c r="D52" s="163"/>
      <c r="E52" s="163"/>
      <c r="F52" s="163"/>
      <c r="G52" s="163"/>
      <c r="H52" s="164"/>
      <c r="I52" s="29"/>
      <c r="J52" s="119" t="s">
        <v>140</v>
      </c>
      <c r="K52" s="120"/>
      <c r="L52" s="120"/>
      <c r="M52" s="120"/>
      <c r="N52" s="120"/>
      <c r="O52" s="120"/>
      <c r="P52" s="120"/>
      <c r="Q52" s="120"/>
      <c r="R52" s="120"/>
      <c r="S52" s="121"/>
    </row>
    <row r="53" spans="1:19" ht="15" x14ac:dyDescent="0.25">
      <c r="A53" s="167" t="s">
        <v>57</v>
      </c>
      <c r="B53" s="168"/>
      <c r="C53" s="168"/>
      <c r="D53" s="163"/>
      <c r="E53" s="163"/>
      <c r="F53" s="163"/>
      <c r="G53" s="163"/>
      <c r="H53" s="164"/>
      <c r="I53" s="29"/>
      <c r="J53" s="119" t="s">
        <v>70</v>
      </c>
      <c r="K53" s="120"/>
      <c r="L53" s="120"/>
      <c r="M53" s="120"/>
      <c r="N53" s="120"/>
      <c r="O53" s="120"/>
      <c r="P53" s="120"/>
      <c r="Q53" s="120"/>
      <c r="R53" s="120"/>
      <c r="S53" s="121"/>
    </row>
    <row r="54" spans="1:19" ht="15" x14ac:dyDescent="0.25">
      <c r="A54" s="167" t="s">
        <v>58</v>
      </c>
      <c r="B54" s="168"/>
      <c r="C54" s="168"/>
      <c r="D54" s="163"/>
      <c r="E54" s="163"/>
      <c r="F54" s="163"/>
      <c r="G54" s="163"/>
      <c r="H54" s="164"/>
      <c r="I54" s="29"/>
      <c r="J54" s="119" t="s">
        <v>123</v>
      </c>
      <c r="K54" s="120"/>
      <c r="L54" s="120"/>
      <c r="M54" s="120"/>
      <c r="N54" s="120"/>
      <c r="O54" s="120"/>
      <c r="P54" s="120"/>
      <c r="Q54" s="120"/>
      <c r="R54" s="120"/>
      <c r="S54" s="121"/>
    </row>
    <row r="55" spans="1:19" ht="15.75" customHeight="1" thickBot="1" x14ac:dyDescent="0.3">
      <c r="A55" s="169" t="s">
        <v>59</v>
      </c>
      <c r="B55" s="170"/>
      <c r="C55" s="170"/>
      <c r="D55" s="165"/>
      <c r="E55" s="165"/>
      <c r="F55" s="165"/>
      <c r="G55" s="165"/>
      <c r="H55" s="166"/>
      <c r="I55" s="29"/>
      <c r="J55" s="116" t="s">
        <v>71</v>
      </c>
      <c r="K55" s="117"/>
      <c r="L55" s="117"/>
      <c r="M55" s="117"/>
      <c r="N55" s="117"/>
      <c r="O55" s="117"/>
      <c r="P55" s="117"/>
      <c r="Q55" s="117"/>
      <c r="R55" s="117"/>
      <c r="S55" s="118"/>
    </row>
    <row r="56" spans="1:19" ht="51.75" customHeight="1" x14ac:dyDescent="0.2">
      <c r="A56" s="171" t="s">
        <v>48</v>
      </c>
      <c r="B56" s="172"/>
      <c r="C56" s="172"/>
      <c r="D56" s="172"/>
      <c r="E56" s="172"/>
      <c r="F56" s="172"/>
      <c r="G56" s="172"/>
      <c r="H56" s="173"/>
    </row>
    <row r="57" spans="1:19" ht="34.5" customHeight="1" x14ac:dyDescent="0.2">
      <c r="A57" s="157" t="s">
        <v>49</v>
      </c>
      <c r="B57" s="158"/>
      <c r="C57" s="158"/>
      <c r="D57" s="158"/>
      <c r="E57" s="158"/>
      <c r="F57" s="158"/>
      <c r="G57" s="158"/>
      <c r="H57" s="159"/>
    </row>
    <row r="58" spans="1:19" ht="30" customHeight="1" x14ac:dyDescent="0.2">
      <c r="A58" s="157" t="s">
        <v>50</v>
      </c>
      <c r="B58" s="158"/>
      <c r="C58" s="158"/>
      <c r="D58" s="158"/>
      <c r="E58" s="158"/>
      <c r="F58" s="158"/>
      <c r="G58" s="158"/>
      <c r="H58" s="159"/>
    </row>
    <row r="59" spans="1:19" ht="33.75" customHeight="1" thickBot="1" x14ac:dyDescent="0.25">
      <c r="A59" s="160" t="s">
        <v>51</v>
      </c>
      <c r="B59" s="161"/>
      <c r="C59" s="161"/>
      <c r="D59" s="161"/>
      <c r="E59" s="161"/>
      <c r="F59" s="161"/>
      <c r="G59" s="161"/>
      <c r="H59" s="162"/>
    </row>
  </sheetData>
  <sheetProtection selectLockedCells="1"/>
  <protectedRanges>
    <protectedRange sqref="C4:S7" name="Oblast1_1"/>
  </protectedRanges>
  <mergeCells count="103">
    <mergeCell ref="A57:H57"/>
    <mergeCell ref="A58:H58"/>
    <mergeCell ref="A59:H59"/>
    <mergeCell ref="D48:H55"/>
    <mergeCell ref="A50:C50"/>
    <mergeCell ref="A51:C51"/>
    <mergeCell ref="A52:C52"/>
    <mergeCell ref="A53:C53"/>
    <mergeCell ref="A54:C54"/>
    <mergeCell ref="A55:C55"/>
    <mergeCell ref="A56:H56"/>
    <mergeCell ref="A37:Q37"/>
    <mergeCell ref="A39:Q39"/>
    <mergeCell ref="R37:S37"/>
    <mergeCell ref="R38:S38"/>
    <mergeCell ref="A43:S43"/>
    <mergeCell ref="A40:S40"/>
    <mergeCell ref="A42:S42"/>
    <mergeCell ref="R39:S39"/>
    <mergeCell ref="A38:Q38"/>
    <mergeCell ref="J55:S55"/>
    <mergeCell ref="J47:S47"/>
    <mergeCell ref="J48:S50"/>
    <mergeCell ref="J52:S52"/>
    <mergeCell ref="J53:S53"/>
    <mergeCell ref="J54:S54"/>
    <mergeCell ref="A46:H46"/>
    <mergeCell ref="J46:S46"/>
    <mergeCell ref="R41:S41"/>
    <mergeCell ref="P41:Q41"/>
    <mergeCell ref="A41:O41"/>
    <mergeCell ref="A44:S44"/>
    <mergeCell ref="A47:H47"/>
    <mergeCell ref="D12:D13"/>
    <mergeCell ref="A1:S1"/>
    <mergeCell ref="A3:S3"/>
    <mergeCell ref="A4:B4"/>
    <mergeCell ref="C4:S4"/>
    <mergeCell ref="C6:S6"/>
    <mergeCell ref="A2:S2"/>
    <mergeCell ref="A5:B5"/>
    <mergeCell ref="C5:S5"/>
    <mergeCell ref="A6:B6"/>
    <mergeCell ref="C7:S7"/>
    <mergeCell ref="I8:I9"/>
    <mergeCell ref="H8:H9"/>
    <mergeCell ref="C8:C9"/>
    <mergeCell ref="B8:B9"/>
    <mergeCell ref="D8:D9"/>
    <mergeCell ref="R8:S8"/>
    <mergeCell ref="Q8:Q9"/>
    <mergeCell ref="M8:P8"/>
    <mergeCell ref="J8:J9"/>
    <mergeCell ref="K8:K9"/>
    <mergeCell ref="L8:L9"/>
    <mergeCell ref="A7:B7"/>
    <mergeCell ref="A8:A9"/>
    <mergeCell ref="E8:E9"/>
    <mergeCell ref="G8:G9"/>
    <mergeCell ref="F8:F9"/>
    <mergeCell ref="K18:K20"/>
    <mergeCell ref="L18:L20"/>
    <mergeCell ref="C23:C26"/>
    <mergeCell ref="G25:G26"/>
    <mergeCell ref="G23:G24"/>
    <mergeCell ref="A23:A26"/>
    <mergeCell ref="B23:B26"/>
    <mergeCell ref="A14:A17"/>
    <mergeCell ref="B14:B17"/>
    <mergeCell ref="C14:C17"/>
    <mergeCell ref="A18:A20"/>
    <mergeCell ref="B18:B20"/>
    <mergeCell ref="C18:C19"/>
    <mergeCell ref="D16:D17"/>
    <mergeCell ref="E16:E17"/>
    <mergeCell ref="D23:D24"/>
    <mergeCell ref="E23:E24"/>
    <mergeCell ref="D25:D26"/>
    <mergeCell ref="E25:E26"/>
    <mergeCell ref="E12:E13"/>
    <mergeCell ref="E10:E11"/>
    <mergeCell ref="E14:E15"/>
    <mergeCell ref="D14:D15"/>
    <mergeCell ref="G35:G36"/>
    <mergeCell ref="D29:D31"/>
    <mergeCell ref="E29:E31"/>
    <mergeCell ref="A27:A34"/>
    <mergeCell ref="B27:B34"/>
    <mergeCell ref="C28:C34"/>
    <mergeCell ref="D32:D34"/>
    <mergeCell ref="E32:E34"/>
    <mergeCell ref="G28:G34"/>
    <mergeCell ref="B35:B36"/>
    <mergeCell ref="A35:A36"/>
    <mergeCell ref="D35:D36"/>
    <mergeCell ref="C35:C36"/>
    <mergeCell ref="E35:E36"/>
    <mergeCell ref="B10:B13"/>
    <mergeCell ref="C10:C13"/>
    <mergeCell ref="A10:A13"/>
    <mergeCell ref="D10:D11"/>
    <mergeCell ref="G10:G11"/>
    <mergeCell ref="G12:G13"/>
  </mergeCells>
  <phoneticPr fontId="6" type="noConversion"/>
  <pageMargins left="0.39370078740157483" right="0.39370078740157483" top="0.59055118110236227" bottom="0.59055118110236227" header="0.31496062992125984" footer="0.31496062992125984"/>
  <pageSetup paperSize="9" scale="53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pravnik2019@outlook.cz</dc:creator>
  <cp:lastModifiedBy>Mgr. Zdenek Tomas</cp:lastModifiedBy>
  <cp:lastPrinted>2025-02-24T07:14:16Z</cp:lastPrinted>
  <dcterms:created xsi:type="dcterms:W3CDTF">2020-04-29T12:47:53Z</dcterms:created>
  <dcterms:modified xsi:type="dcterms:W3CDTF">2025-03-17T02:41:34Z</dcterms:modified>
</cp:coreProperties>
</file>