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a bourací p..." sheetId="2" r:id="rId2"/>
    <sheet name="02 - VRN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Stavební a bourací p...'!$C$127:$K$348</definedName>
    <definedName name="_xlnm.Print_Area" localSheetId="1">'01 - Stavební a bourací p...'!$C$4:$J$76,'01 - Stavební a bourací p...'!$C$82:$J$109,'01 - Stavební a bourací p...'!$C$115:$K$348</definedName>
    <definedName name="_xlnm.Print_Titles" localSheetId="1">'01 - Stavební a bourací p...'!$127:$127</definedName>
    <definedName name="_xlnm._FilterDatabase" localSheetId="2" hidden="1">'02 - VRN'!$C$120:$K$137</definedName>
    <definedName name="_xlnm.Print_Area" localSheetId="2">'02 - VRN'!$C$4:$J$76,'02 - VRN'!$C$82:$J$102,'02 - VRN'!$C$108:$K$137</definedName>
    <definedName name="_xlnm.Print_Titles" localSheetId="2">'02 - VRN'!$120:$120</definedName>
    <definedName name="_xlnm.Print_Area" localSheetId="3">'Seznam figur'!$C$4:$G$33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J117"/>
  <c r="F117"/>
  <c r="F115"/>
  <c r="E113"/>
  <c r="J91"/>
  <c r="F91"/>
  <c r="F89"/>
  <c r="E87"/>
  <c r="J24"/>
  <c r="E24"/>
  <c r="J92"/>
  <c r="J23"/>
  <c r="J18"/>
  <c r="E18"/>
  <c r="F118"/>
  <c r="J17"/>
  <c r="J12"/>
  <c r="J115"/>
  <c r="E7"/>
  <c r="E111"/>
  <c i="2" r="J37"/>
  <c r="J36"/>
  <c i="1" r="AY95"/>
  <c i="2" r="J35"/>
  <c i="1" r="AX95"/>
  <c i="2"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39"/>
  <c r="BH339"/>
  <c r="BG339"/>
  <c r="BF339"/>
  <c r="T339"/>
  <c r="R339"/>
  <c r="P339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16"/>
  <c r="BH316"/>
  <c r="BG316"/>
  <c r="BF316"/>
  <c r="T316"/>
  <c r="R316"/>
  <c r="P316"/>
  <c r="BI315"/>
  <c r="BH315"/>
  <c r="BG315"/>
  <c r="BF315"/>
  <c r="T315"/>
  <c r="R315"/>
  <c r="P315"/>
  <c r="BI297"/>
  <c r="BH297"/>
  <c r="BG297"/>
  <c r="BF297"/>
  <c r="T297"/>
  <c r="R297"/>
  <c r="P297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16"/>
  <c r="BH216"/>
  <c r="BG216"/>
  <c r="BF216"/>
  <c r="T216"/>
  <c r="R216"/>
  <c r="P216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0"/>
  <c r="BH190"/>
  <c r="BG190"/>
  <c r="BF190"/>
  <c r="T190"/>
  <c r="R190"/>
  <c r="P190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T180"/>
  <c r="R181"/>
  <c r="R180"/>
  <c r="P181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T130"/>
  <c r="R131"/>
  <c r="R130"/>
  <c r="P131"/>
  <c r="P130"/>
  <c r="J124"/>
  <c r="F124"/>
  <c r="F122"/>
  <c r="E120"/>
  <c r="J91"/>
  <c r="F91"/>
  <c r="F89"/>
  <c r="E87"/>
  <c r="J24"/>
  <c r="E24"/>
  <c r="J125"/>
  <c r="J23"/>
  <c r="J18"/>
  <c r="E18"/>
  <c r="F92"/>
  <c r="J17"/>
  <c r="J12"/>
  <c r="J89"/>
  <c r="E7"/>
  <c r="E118"/>
  <c i="1" r="L90"/>
  <c r="AM90"/>
  <c r="AM89"/>
  <c r="L89"/>
  <c r="AM87"/>
  <c r="L87"/>
  <c r="L85"/>
  <c r="L84"/>
  <c i="2" r="BK344"/>
  <c r="BK244"/>
  <c r="J181"/>
  <c r="J141"/>
  <c r="J315"/>
  <c r="BK266"/>
  <c r="BK227"/>
  <c r="BK144"/>
  <c r="J285"/>
  <c r="J256"/>
  <c r="BK139"/>
  <c r="J290"/>
  <c r="J260"/>
  <c r="BK177"/>
  <c r="BK315"/>
  <c r="BK208"/>
  <c r="BK137"/>
  <c r="J292"/>
  <c r="J262"/>
  <c r="BK216"/>
  <c r="J157"/>
  <c i="3" r="J136"/>
  <c r="J126"/>
  <c r="J129"/>
  <c r="BK132"/>
  <c i="2" r="J275"/>
  <c r="BK252"/>
  <c r="J185"/>
  <c r="BK157"/>
  <c r="J338"/>
  <c r="BK269"/>
  <c r="J244"/>
  <c r="BK233"/>
  <c r="BK175"/>
  <c r="J131"/>
  <c r="BK277"/>
  <c r="J264"/>
  <c r="J203"/>
  <c r="BK149"/>
  <c r="BK297"/>
  <c r="J233"/>
  <c r="BK185"/>
  <c r="J152"/>
  <c r="BK279"/>
  <c r="BK240"/>
  <c r="BK190"/>
  <c r="BK141"/>
  <c r="BK334"/>
  <c r="J274"/>
  <c r="J250"/>
  <c r="J177"/>
  <c i="3" r="BK127"/>
  <c r="J132"/>
  <c r="J128"/>
  <c r="BK124"/>
  <c i="2" r="BK274"/>
  <c r="BK258"/>
  <c r="J208"/>
  <c r="J174"/>
  <c r="J336"/>
  <c r="BK265"/>
  <c r="BK213"/>
  <c r="J137"/>
  <c r="J345"/>
  <c r="J266"/>
  <c r="BK254"/>
  <c r="BK174"/>
  <c r="BK345"/>
  <c r="BK285"/>
  <c r="J227"/>
  <c r="BK151"/>
  <c r="BK275"/>
  <c r="BK198"/>
  <c r="J151"/>
  <c r="J339"/>
  <c r="J286"/>
  <c r="J230"/>
  <c r="J190"/>
  <c i="3" r="J134"/>
  <c r="J124"/>
  <c r="BK135"/>
  <c r="J127"/>
  <c i="2" r="BK288"/>
  <c r="J263"/>
  <c r="J198"/>
  <c r="J171"/>
  <c r="J297"/>
  <c r="BK250"/>
  <c r="J184"/>
  <c r="J134"/>
  <c r="BK316"/>
  <c r="J258"/>
  <c r="BK184"/>
  <c r="BK152"/>
  <c r="J316"/>
  <c r="J279"/>
  <c r="J252"/>
  <c r="J178"/>
  <c r="BK336"/>
  <c r="J216"/>
  <c r="BK171"/>
  <c r="BK134"/>
  <c r="BK290"/>
  <c r="BK263"/>
  <c r="J223"/>
  <c r="J179"/>
  <c i="3" r="BK128"/>
  <c r="BK129"/>
  <c r="BK126"/>
  <c i="2" r="J334"/>
  <c r="BK264"/>
  <c r="BK179"/>
  <c r="J139"/>
  <c r="BK268"/>
  <c r="BK237"/>
  <c r="BK181"/>
  <c r="BK131"/>
  <c r="BK271"/>
  <c r="BK262"/>
  <c r="BK230"/>
  <c r="J153"/>
  <c r="J344"/>
  <c r="J269"/>
  <c r="J213"/>
  <c r="J144"/>
  <c r="J268"/>
  <c r="BK153"/>
  <c r="J346"/>
  <c r="J277"/>
  <c r="BK256"/>
  <c r="BK178"/>
  <c i="1" r="AS94"/>
  <c i="3" r="BK136"/>
  <c i="2" r="J265"/>
  <c r="J254"/>
  <c r="J237"/>
  <c r="J175"/>
  <c r="BK346"/>
  <c r="BK286"/>
  <c r="J240"/>
  <c r="J173"/>
  <c r="BK292"/>
  <c r="J248"/>
  <c r="J163"/>
  <c r="BK339"/>
  <c r="J271"/>
  <c r="BK223"/>
  <c r="BK173"/>
  <c r="J288"/>
  <c r="BK248"/>
  <c r="BK163"/>
  <c r="BK338"/>
  <c r="BK260"/>
  <c r="BK203"/>
  <c r="J149"/>
  <c i="3" r="BK134"/>
  <c r="J135"/>
  <c r="BK130"/>
  <c r="J130"/>
  <c i="2" l="1" r="T133"/>
  <c r="T129"/>
  <c r="R183"/>
  <c r="BK267"/>
  <c r="J267"/>
  <c r="J105"/>
  <c r="R267"/>
  <c r="BK337"/>
  <c r="J337"/>
  <c r="J107"/>
  <c r="T343"/>
  <c i="3" r="R125"/>
  <c r="R122"/>
  <c r="R121"/>
  <c i="2" r="R133"/>
  <c r="R129"/>
  <c r="P183"/>
  <c r="BK276"/>
  <c r="J276"/>
  <c r="J106"/>
  <c r="R337"/>
  <c i="3" r="T125"/>
  <c r="T122"/>
  <c r="T121"/>
  <c i="2" r="P133"/>
  <c r="P129"/>
  <c r="T183"/>
  <c r="P267"/>
  <c r="T267"/>
  <c r="P337"/>
  <c r="BK343"/>
  <c r="J343"/>
  <c r="J108"/>
  <c i="3" r="BK125"/>
  <c r="J125"/>
  <c r="J99"/>
  <c r="P133"/>
  <c i="2" r="BK150"/>
  <c r="J150"/>
  <c r="J100"/>
  <c r="T150"/>
  <c r="P172"/>
  <c r="R172"/>
  <c r="T276"/>
  <c r="T337"/>
  <c i="3" r="T133"/>
  <c i="2" r="P150"/>
  <c r="R150"/>
  <c r="BK172"/>
  <c r="J172"/>
  <c r="J101"/>
  <c r="T172"/>
  <c r="P276"/>
  <c r="R343"/>
  <c i="3" r="R133"/>
  <c i="2" r="BK133"/>
  <c r="J133"/>
  <c r="J99"/>
  <c r="BK183"/>
  <c r="BK182"/>
  <c r="J182"/>
  <c r="J103"/>
  <c r="R276"/>
  <c r="P343"/>
  <c i="3" r="P125"/>
  <c r="P122"/>
  <c r="P121"/>
  <c i="1" r="AU96"/>
  <c i="3" r="BK133"/>
  <c r="J133"/>
  <c r="J101"/>
  <c r="BK131"/>
  <c r="J131"/>
  <c r="J100"/>
  <c i="2" r="BK130"/>
  <c r="J130"/>
  <c r="J98"/>
  <c r="BK180"/>
  <c r="J180"/>
  <c r="J102"/>
  <c i="3" r="BK123"/>
  <c r="J123"/>
  <c r="J98"/>
  <c r="E85"/>
  <c r="BE124"/>
  <c r="BE134"/>
  <c r="J89"/>
  <c r="BE126"/>
  <c r="F92"/>
  <c r="BE135"/>
  <c r="J118"/>
  <c r="BE127"/>
  <c r="BE129"/>
  <c r="BE130"/>
  <c r="BE136"/>
  <c r="BE128"/>
  <c r="BE132"/>
  <c i="2" r="F125"/>
  <c r="BE134"/>
  <c r="BE264"/>
  <c r="BE266"/>
  <c r="BE269"/>
  <c r="BE288"/>
  <c r="BE315"/>
  <c r="BE316"/>
  <c r="BE344"/>
  <c r="BE346"/>
  <c r="E85"/>
  <c r="J122"/>
  <c r="BE139"/>
  <c r="BE149"/>
  <c r="BE152"/>
  <c r="BE157"/>
  <c r="BE179"/>
  <c r="BE185"/>
  <c r="BE203"/>
  <c r="BE237"/>
  <c r="BE274"/>
  <c r="BE277"/>
  <c r="BE286"/>
  <c r="BE297"/>
  <c r="BE131"/>
  <c r="BE175"/>
  <c r="BE181"/>
  <c r="BE184"/>
  <c r="BE216"/>
  <c r="BE230"/>
  <c r="BE258"/>
  <c r="BE263"/>
  <c r="BE275"/>
  <c r="BE292"/>
  <c r="BE334"/>
  <c r="BE338"/>
  <c r="BE137"/>
  <c r="BE151"/>
  <c r="BE177"/>
  <c r="BE178"/>
  <c r="BE190"/>
  <c r="BE198"/>
  <c r="BE213"/>
  <c r="BE223"/>
  <c r="BE227"/>
  <c r="BE244"/>
  <c r="BE252"/>
  <c r="BE265"/>
  <c r="BE268"/>
  <c r="BE290"/>
  <c r="BE336"/>
  <c r="BE339"/>
  <c r="BE141"/>
  <c r="BE163"/>
  <c r="BE171"/>
  <c r="BE174"/>
  <c r="BE208"/>
  <c r="BE248"/>
  <c r="BE254"/>
  <c r="BE256"/>
  <c r="BE260"/>
  <c r="BE271"/>
  <c r="BE279"/>
  <c r="BE285"/>
  <c r="BE345"/>
  <c r="J92"/>
  <c r="BE144"/>
  <c r="BE153"/>
  <c r="BE173"/>
  <c r="BE233"/>
  <c r="BE240"/>
  <c r="BE250"/>
  <c r="BE262"/>
  <c r="J34"/>
  <c i="1" r="AW95"/>
  <c i="2" r="F35"/>
  <c i="1" r="BB95"/>
  <c i="3" r="F35"/>
  <c i="1" r="BB96"/>
  <c i="3" r="F37"/>
  <c i="1" r="BD96"/>
  <c i="2" r="F34"/>
  <c i="1" r="BA95"/>
  <c i="3" r="F34"/>
  <c i="1" r="BA96"/>
  <c i="3" r="F36"/>
  <c i="1" r="BC96"/>
  <c i="2" r="F37"/>
  <c i="1" r="BD95"/>
  <c i="2" r="F36"/>
  <c i="1" r="BC95"/>
  <c i="3" r="J34"/>
  <c i="1" r="AW96"/>
  <c i="2" l="1" r="T182"/>
  <c r="T128"/>
  <c r="P182"/>
  <c r="P128"/>
  <c i="1" r="AU95"/>
  <c i="2" r="R182"/>
  <c r="R128"/>
  <c r="BK129"/>
  <c r="BK128"/>
  <c r="J128"/>
  <c r="J96"/>
  <c r="J183"/>
  <c r="J104"/>
  <c i="3" r="BK122"/>
  <c r="J122"/>
  <c r="J97"/>
  <c i="2" r="J129"/>
  <c r="J97"/>
  <c i="1" r="AU94"/>
  <c i="2" r="F33"/>
  <c i="1" r="AZ95"/>
  <c r="BB94"/>
  <c r="W31"/>
  <c r="BD94"/>
  <c r="W33"/>
  <c i="3" r="F33"/>
  <c i="1" r="AZ96"/>
  <c i="2" r="J33"/>
  <c i="1" r="AV95"/>
  <c r="AT95"/>
  <c r="BC94"/>
  <c r="W32"/>
  <c i="2" r="J30"/>
  <c i="1" r="AG95"/>
  <c i="3" r="J33"/>
  <c i="1" r="AV96"/>
  <c r="AT96"/>
  <c r="BA94"/>
  <c r="W30"/>
  <c i="3" l="1" r="BK121"/>
  <c r="J121"/>
  <c i="1" r="AN95"/>
  <c i="2" r="J39"/>
  <c i="3" r="J30"/>
  <c i="1" r="AG96"/>
  <c r="AX94"/>
  <c r="AW94"/>
  <c r="AK30"/>
  <c r="AZ94"/>
  <c r="W29"/>
  <c r="AY94"/>
  <c i="3" l="1" r="J39"/>
  <c r="J96"/>
  <c i="1" r="AG94"/>
  <c r="AK26"/>
  <c r="AN9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<sst xmlns="http://schemas.openxmlformats.org/spreadsheetml/2006/main">
  <si>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</si>
  <si>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</si>
  <si>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</si>
  <si>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</si>
  <si>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</si>
  <si>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{76fd3850-4f46-48b4-bda6-f1098f806c48}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</si>
  <si>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</si>
  <si>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</si>
  <si>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</si>
  <si>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</si>
  <si>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</si>
  <si>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</si>
  <si>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</si>
  <si>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</si>
  <si>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2023/27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</si>
  <si>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</si>
  <si>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</si>
  <si>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Léčebna dlouhodobě nemocných Opočno - výměna vnitřních dveří</t>
  </si>
  <si>
    <t>KSO:</t>
  </si>
  <si>
    <t>CC-CZ:</t>
  </si>
  <si>
    <t>Místo:</t>
  </si>
  <si>
    <t>p.č.446, k.ú. Opočno pod Orlickými horami</t>
  </si>
  <si>
    <t>Datum:</t>
  </si>
  <si>
    <t>1. 11. 2023</t>
  </si>
  <si>
    <t>Zadavatel:</t>
  </si>
  <si>
    <t>IČ:</t>
  </si>
  <si>
    <t>Královehradecký kraj,Pivovarské nám.1245/2, HK</t>
  </si>
  <si>
    <t>DIČ:</t>
  </si>
  <si>
    <t>Uchazeč:</t>
  </si>
  <si>
    <t>Vyplň údaj</t>
  </si>
  <si>
    <t>Projektant:</t>
  </si>
  <si>
    <t xml:space="preserve">Projecticon s.r.o., A.Kopeckého 151, Nový Hrádek 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</si>
  <si>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</si>
  <si>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</si>
  <si>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</si>
  <si>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</si>
  <si>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</si>
  <si>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</si>
  <si>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</si>
  <si>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</si>
  <si>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</si>
  <si>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</si>
  <si>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</si>
  <si>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</si>
  <si>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</si>
  <si>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</si>
  <si>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</si>
  <si>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</si>
  <si>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</si>
  <si>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</si>
  <si>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</si>
  <si>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</si>
  <si>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</si>
  <si>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</si>
  <si>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</si>
  <si>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</si>
  <si>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</si>
  <si>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</si>
  <si>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</si>
  <si>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</si>
  <si>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</si>
  <si>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</si>
  <si>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</si>
  <si>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</si>
  <si>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</si>
  <si>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</si>
  <si>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</si>
  <si>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</si>
  <si>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</si>
  <si>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</si>
  <si>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</si>
  <si>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</si>
  <si>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</si>
  <si>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</si>
  <si>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</si>
  <si>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</si>
  <si>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</si>
  <si>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</si>
  <si>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</si>
  <si>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</si>
  <si>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</si>
  <si>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</si>
  <si>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a bourací práce</t>
  </si>
  <si>
    <t>STA</t>
  </si>
  <si>
    <t>1</t>
  </si>
  <si>
    <t>{d70428cb-3882-4e73-8e31-8411f1e84a9e}</t>
  </si>
  <si>
    <t>2</t>
  </si>
  <si>
    <t>02</t>
  </si>
  <si>
    <t>VRN</t>
  </si>
  <si>
    <t>{1782b8c9-b5d2-48d0-a94e-52521e152501}</t>
  </si>
  <si>
    <t>OM_ST</t>
  </si>
  <si>
    <t xml:space="preserve">plocha omítek vnitřních stěn </t>
  </si>
  <si>
    <t>110</t>
  </si>
  <si>
    <t>PD_1</t>
  </si>
  <si>
    <t>skladba nové podlahy</t>
  </si>
  <si>
    <t>202</t>
  </si>
  <si>
    <t>KRYCÍ LIST SOUPISU PRACÍ</t>
  </si>
  <si>
    <t>Objekt:</t>
  </si>
  <si>
    <t>01 - Stavební a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</si>
  <si>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</si>
  <si>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</si>
  <si>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</si>
  <si>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</si>
  <si>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</si>
  <si>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</si>
  <si>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</si>
  <si>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</si>
  <si>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</si>
  <si>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</si>
  <si>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</si>
  <si>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</si>
  <si>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</si>
  <si>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</si>
  <si>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</si>
  <si>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</si>
  <si>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</si>
  <si>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</si>
  <si>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</si>
  <si>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</si>
  <si>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</si>
  <si>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</si>
  <si>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</si>
  <si>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</si>
  <si>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</si>
  <si>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</si>
  <si>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</si>
  <si>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</si>
  <si>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</si>
  <si>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</si>
  <si>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</si>
  <si>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</si>
  <si>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</si>
  <si>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</si>
  <si>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</si>
  <si>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</si>
  <si>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</si>
  <si>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Příčka z pórobetonových hladkých tvárnic na tenkovrstvou maltu tl 100 mm</t>
  </si>
  <si>
    <t>m2</t>
  </si>
  <si>
    <t>CS ÚRS 2023 02</t>
  </si>
  <si>
    <t>4</t>
  </si>
  <si>
    <t>53894722</t>
  </si>
  <si>
    <t>VV</t>
  </si>
  <si>
    <t>"2.NP" 3,25*0,475</t>
  </si>
  <si>
    <t>6</t>
  </si>
  <si>
    <t>Úpravy povrchů, podlahy a osazování výplní</t>
  </si>
  <si>
    <t>612131321</t>
  </si>
  <si>
    <t>Penetrační disperzní nátěr vnitřních stěn nanášený strojně</t>
  </si>
  <si>
    <t>1894247119</t>
  </si>
  <si>
    <t>Součet</t>
  </si>
  <si>
    <t>612135001</t>
  </si>
  <si>
    <t>Vyrovnání podkladu vnitřních stěn maltou vápenocementovou tl do 10 mm</t>
  </si>
  <si>
    <t>-532247340</t>
  </si>
  <si>
    <t>612135011</t>
  </si>
  <si>
    <t>Vyrovnání podkladu vnitřních stěn tmelem tl do 2 mm</t>
  </si>
  <si>
    <t>-442348443</t>
  </si>
  <si>
    <t>5</t>
  </si>
  <si>
    <t>612142001</t>
  </si>
  <si>
    <t>Potažení vnitřních stěn sklovláknitým pletivem vtlačeným do tenkovrstvé hmoty</t>
  </si>
  <si>
    <t>-1907589394</t>
  </si>
  <si>
    <t>612321141</t>
  </si>
  <si>
    <t>Vápenocementová omítka štuková dvouvrstvá vnitřních stěn nanášená ručně</t>
  </si>
  <si>
    <t>-800981682</t>
  </si>
  <si>
    <t>omítnuté špalety</t>
  </si>
  <si>
    <t>"2.NP"56</t>
  </si>
  <si>
    <t xml:space="preserve">"3.NP"54 </t>
  </si>
  <si>
    <t>7</t>
  </si>
  <si>
    <t>619995001</t>
  </si>
  <si>
    <t>Začištění omítek kolem oken, dveří, podlah nebo obkladů</t>
  </si>
  <si>
    <t>m</t>
  </si>
  <si>
    <t>-1432327414</t>
  </si>
  <si>
    <t>9</t>
  </si>
  <si>
    <t xml:space="preserve"> Ostatní konstrukce a práce, bourání</t>
  </si>
  <si>
    <t>8</t>
  </si>
  <si>
    <t>949101111</t>
  </si>
  <si>
    <t>Lešení pomocné pro objekty pozemních staveb s lešeňovou podlahou v do 1,9 m zatížení do 150 kg/m2</t>
  </si>
  <si>
    <t>1693476055</t>
  </si>
  <si>
    <t>952901111</t>
  </si>
  <si>
    <t>Vyčištění budov bytové a občanské výstavby při výšce podlaží do 4 m - po bouracích a stavebních pracích</t>
  </si>
  <si>
    <t>429877817</t>
  </si>
  <si>
    <t>10</t>
  </si>
  <si>
    <t>962081141</t>
  </si>
  <si>
    <t>Bourání příček ze skleněných tvárnic tl do 150 mm</t>
  </si>
  <si>
    <t>1408219231</t>
  </si>
  <si>
    <t xml:space="preserve">"2.NP"  12,4+2,5+3,95</t>
  </si>
  <si>
    <t>"3.NP" 3,43+3,65+4,45</t>
  </si>
  <si>
    <t>11</t>
  </si>
  <si>
    <t>968072455</t>
  </si>
  <si>
    <t>Vybourání kovových dveřních zárubní pl do 2 m2</t>
  </si>
  <si>
    <t>366140442</t>
  </si>
  <si>
    <t>2.NP - dveře</t>
  </si>
  <si>
    <t>"š. 1000mm" 1,0*1,97*3</t>
  </si>
  <si>
    <t>3.NP - dveře</t>
  </si>
  <si>
    <t>12</t>
  </si>
  <si>
    <t>9 R-01</t>
  </si>
  <si>
    <t xml:space="preserve">Provedení repase ocelových zárubní - zárubně odmastit, obrousit a odstranit vrstvy starých nátěrů  a provést nátěr novou barvou( bude odsouhlasena před začátkem prací) </t>
  </si>
  <si>
    <t>-97100537</t>
  </si>
  <si>
    <t xml:space="preserve">"ocelové zárubně" </t>
  </si>
  <si>
    <t>"700 mm" 0,25*(0,7+2,02*2)*1</t>
  </si>
  <si>
    <t>"800 mm" 0,25*(0,8+2,02*2)*10</t>
  </si>
  <si>
    <t>"900 mm" 0,25*(0,9+2,02*2)*23</t>
  </si>
  <si>
    <t>"1000 mm" 0,25*(1+2,02*2)*9</t>
  </si>
  <si>
    <t>"1100 mm" 0,25*(1,1+2,02*2)*20</t>
  </si>
  <si>
    <t>13</t>
  </si>
  <si>
    <t>9 R-02</t>
  </si>
  <si>
    <t>Ostatní bourací, demontážní a vyklízecí práce nespecifikové v PD</t>
  </si>
  <si>
    <t>hod</t>
  </si>
  <si>
    <t>2022938767</t>
  </si>
  <si>
    <t>997</t>
  </si>
  <si>
    <t>Přesun sutě</t>
  </si>
  <si>
    <t>14</t>
  </si>
  <si>
    <t>997013213</t>
  </si>
  <si>
    <t>Vnitrostaveništní doprava suti a vybouraných hmot pro budovy v přes 9 do 12 m ručně</t>
  </si>
  <si>
    <t>t</t>
  </si>
  <si>
    <t>-2087085736</t>
  </si>
  <si>
    <t>997013501</t>
  </si>
  <si>
    <t>Odvoz suti a vybouraných hmot na skládku nebo meziskládku do 1 km se složením</t>
  </si>
  <si>
    <t>1620668638</t>
  </si>
  <si>
    <t>16</t>
  </si>
  <si>
    <t>997013509</t>
  </si>
  <si>
    <t>Příplatek k odvozu suti a vybouraných hmot na skládku ZKD 1 km přes 1 km</t>
  </si>
  <si>
    <t>958946681</t>
  </si>
  <si>
    <t>5,611*20 'Přepočtené koeficientem množství</t>
  </si>
  <si>
    <t>17</t>
  </si>
  <si>
    <t>997013631</t>
  </si>
  <si>
    <t>Poplatek za uložení na skládce (skládkovné) stavebního odpadu směsného kód odpadu 17 09 04</t>
  </si>
  <si>
    <t>-963259806</t>
  </si>
  <si>
    <t>18</t>
  </si>
  <si>
    <t>997013804</t>
  </si>
  <si>
    <t>Poplatek za uložení na skládce (skládkovné) stavebního odpadu ze skla kód odpadu 17 02 02</t>
  </si>
  <si>
    <t>363222946</t>
  </si>
  <si>
    <t>19</t>
  </si>
  <si>
    <t>997013811</t>
  </si>
  <si>
    <t>Poplatek za uložení na skládce (skládkovné) stavebního odpadu dřevěného kód odpadu 17 02 01</t>
  </si>
  <si>
    <t>424273561</t>
  </si>
  <si>
    <t>998</t>
  </si>
  <si>
    <t>Přesun hmot</t>
  </si>
  <si>
    <t>20</t>
  </si>
  <si>
    <t>998011002</t>
  </si>
  <si>
    <t>Přesun hmot pro budovy zděné v přes 6 do 12 m</t>
  </si>
  <si>
    <t>-149108372</t>
  </si>
  <si>
    <t>PSV</t>
  </si>
  <si>
    <t>Práce a dodávky PSV</t>
  </si>
  <si>
    <t>766</t>
  </si>
  <si>
    <t>Konstrukce truhlářské</t>
  </si>
  <si>
    <t>766491851</t>
  </si>
  <si>
    <t>Demontáž prahů dveří jednokřídlových</t>
  </si>
  <si>
    <t>kus</t>
  </si>
  <si>
    <t>-662975471</t>
  </si>
  <si>
    <t>22</t>
  </si>
  <si>
    <t>766691914</t>
  </si>
  <si>
    <t>Vyvěšení nebo zavěšení dřevěných křídel dveří pl do 2 m2</t>
  </si>
  <si>
    <t>1997403532</t>
  </si>
  <si>
    <t>" 1.NP" 26</t>
  </si>
  <si>
    <t>"2.NP" 19+3</t>
  </si>
  <si>
    <t>"3.NP"18+3</t>
  </si>
  <si>
    <t>23</t>
  </si>
  <si>
    <t>766660001</t>
  </si>
  <si>
    <t>Montáž dveřních křídel otvíravých jednokřídlových š do 0,8 m do ocelové zárubně</t>
  </si>
  <si>
    <t>111858032</t>
  </si>
  <si>
    <t>š.600 mm</t>
  </si>
  <si>
    <t>"D6" 1</t>
  </si>
  <si>
    <t>š. 700 mm</t>
  </si>
  <si>
    <t>"D5" 10</t>
  </si>
  <si>
    <t>š. 800 mm</t>
  </si>
  <si>
    <t>"D4" 22</t>
  </si>
  <si>
    <t>24</t>
  </si>
  <si>
    <t>M</t>
  </si>
  <si>
    <t>611D4</t>
  </si>
  <si>
    <t xml:space="preserve">dveře dřevěné  jednokřídlé plné, rozměr 800x1970 mm, včetně kování a doplňků -  provedení, barevné řešení a příslušenství bude vybráno a odsouhlaseno investorem před začátkem prací</t>
  </si>
  <si>
    <t>-523811631</t>
  </si>
  <si>
    <t xml:space="preserve">" 1.NP -  D4P+D4L"4+1</t>
  </si>
  <si>
    <t xml:space="preserve">" 2.NP -  D4P+D4L"1+1</t>
  </si>
  <si>
    <t xml:space="preserve">" 3.NP -  D4P+D4L" 2+2</t>
  </si>
  <si>
    <t>25</t>
  </si>
  <si>
    <t>611D4a</t>
  </si>
  <si>
    <t xml:space="preserve">dveře dřevěné  jednokřídlé plné, rozměr 800x1970 mm, odolnost proti vlhkosti, včetně kování a doplňků -  provedení, barevné řešení a příslušenství bude vybráno a odsouhlaseno investorem před začátkem prací</t>
  </si>
  <si>
    <t>399628323</t>
  </si>
  <si>
    <t xml:space="preserve">" 1.NP -  D4P"1</t>
  </si>
  <si>
    <t xml:space="preserve">" 2.NP -  D4P+D4L"3+3</t>
  </si>
  <si>
    <t>26</t>
  </si>
  <si>
    <t>611D5</t>
  </si>
  <si>
    <t xml:space="preserve">dveře dřevěné  jednokřídlé plné, rozměr 700x1970 mm, odolnost proti vlhkosti,včetně kování a doplňků -  provedení, barevné řešení a příslušenství bude vybráno a odsouhlaseno investorem před začátkem prací</t>
  </si>
  <si>
    <t>-805982330</t>
  </si>
  <si>
    <t xml:space="preserve">" 1.NP -  D5L"2</t>
  </si>
  <si>
    <t xml:space="preserve">" 2.NP -  D5P+D5L"2+2</t>
  </si>
  <si>
    <t xml:space="preserve">" 3.NP -  D5P+D5L"2+2</t>
  </si>
  <si>
    <t>27</t>
  </si>
  <si>
    <t>611D6</t>
  </si>
  <si>
    <t xml:space="preserve">dveře dřevěné  jednokřídlé plné, rozměr 600x1970 mm, včetně kování a doplňků -  provedení, barevné řešení a příslušenství bude vybráno a odsouhlaseno investorem před začátkem prací</t>
  </si>
  <si>
    <t>-1399447496</t>
  </si>
  <si>
    <t xml:space="preserve">" 1.NP -  D6P"1</t>
  </si>
  <si>
    <t>28</t>
  </si>
  <si>
    <t>766660002</t>
  </si>
  <si>
    <t>Montáž dveřních křídel otvíravých jednokřídlových š přes 0,8 m do ocelové zárubně</t>
  </si>
  <si>
    <t>1751326528</t>
  </si>
  <si>
    <t>š. 900 mm</t>
  </si>
  <si>
    <t>"D3" 2</t>
  </si>
  <si>
    <t xml:space="preserve"> š. 1000 mm</t>
  </si>
  <si>
    <t>"D1" 12</t>
  </si>
  <si>
    <t>"D2" 8</t>
  </si>
  <si>
    <t>29</t>
  </si>
  <si>
    <t>611D1</t>
  </si>
  <si>
    <t xml:space="preserve">dveře dřevěné  jednokřídlé, částečně prosklené, zasklení čiré, rozměr 1000x1970 mm, včetně kování a doplňků -  provedení, barevné řešení a příslušenství bude vybráno a odsouhlaseno investorem před začátkem prací</t>
  </si>
  <si>
    <t>1569076545</t>
  </si>
  <si>
    <t xml:space="preserve">" 2.NP -  D1P+D1L" 3+3</t>
  </si>
  <si>
    <t xml:space="preserve">" 3.NP -  D1P+D1L" 3+3</t>
  </si>
  <si>
    <t>30</t>
  </si>
  <si>
    <t>611D2</t>
  </si>
  <si>
    <t xml:space="preserve">dveře dřevěné  jednokřídlé plné, rozměr 1000x1970 mm, včetně kování a doplňků -  provedení, barevné řešení a příslušenství bude vybráno a odsouhlaseno investorem před začátkem prací</t>
  </si>
  <si>
    <t>-558775470</t>
  </si>
  <si>
    <t xml:space="preserve">" 1.NP -  D2P+D2L"4+4</t>
  </si>
  <si>
    <t>31</t>
  </si>
  <si>
    <t>611D3</t>
  </si>
  <si>
    <t xml:space="preserve">dveře dřevěné  jednokřídlé plné, rozměr 900x1970 mm, včetně kování a doplňků -  provedení, barevné řešení a příslušenství bude vybráno a odsouhlaseno investorem před začátkem prací</t>
  </si>
  <si>
    <t>-2147124656</t>
  </si>
  <si>
    <t xml:space="preserve">" 1.NP -  D3P+D3L"1+1</t>
  </si>
  <si>
    <t>32</t>
  </si>
  <si>
    <t>766660021</t>
  </si>
  <si>
    <t>Montáž dveřních křídel otvíravých jednokřídlových š do 0,8 m požárních do ocelové zárubně</t>
  </si>
  <si>
    <t>360463614</t>
  </si>
  <si>
    <t>"D14"1</t>
  </si>
  <si>
    <t>33</t>
  </si>
  <si>
    <t>611D14</t>
  </si>
  <si>
    <t xml:space="preserve">dveře jednokřídlé dřevěné, plné, rozměr 800x1970mm, požární odolnost EI30DP3C2,barva bílá, včetně kování a doplňků -  provedení  a příslušenství bude vybráno a odsouhlaseno investorem před začátkem prací</t>
  </si>
  <si>
    <t>-1677405950</t>
  </si>
  <si>
    <t xml:space="preserve">" 1.NP -  D15P"1</t>
  </si>
  <si>
    <t>34</t>
  </si>
  <si>
    <t>766660022</t>
  </si>
  <si>
    <t>Montáž dveřních křídel otvíravých jednokřídlových š přes 0,8 m požárních do ocelové zárubně</t>
  </si>
  <si>
    <t>2099876487</t>
  </si>
  <si>
    <t xml:space="preserve">"D9"7 </t>
  </si>
  <si>
    <t>35</t>
  </si>
  <si>
    <t>611D9</t>
  </si>
  <si>
    <t xml:space="preserve">dveře jednokřídlé dřevěné, plné, rozměr 900x1970mm, požární odolnost EI30DP3C3,barva bílá,včetně kování a doplňků -  provedení  a příslušenství bude vybráno a odsouhlaseno investorem před začátkem prací</t>
  </si>
  <si>
    <t>584669293</t>
  </si>
  <si>
    <t xml:space="preserve">" 1.NP -  D9P+D9L"3+1</t>
  </si>
  <si>
    <t xml:space="preserve">"2.NP -  D9L" 1</t>
  </si>
  <si>
    <t>36</t>
  </si>
  <si>
    <t>611D9a</t>
  </si>
  <si>
    <t xml:space="preserve">dveře jednokřídlé dřevěné, plné, rozměr 900x1970mm, požární odolnost EI30DP3C2,barva bílá, včetně kování a doplňků -  provedení  a příslušenství bude vybráno a odsouhlaseno investorem před začátkem prací</t>
  </si>
  <si>
    <t>-448724947</t>
  </si>
  <si>
    <t xml:space="preserve">" 1.NP -  D9P"2</t>
  </si>
  <si>
    <t>37</t>
  </si>
  <si>
    <t>766 D7</t>
  </si>
  <si>
    <t xml:space="preserve">D+M dveře plné do kovové zárubně s nadsvětlíkem a bočními světlíky,prosklené - čiré sklo,PO EI30DP1,rozměr stav.otvoru 2375x3250 mm,vč. kování a doplňků -  provedení,barevné řešení a příslušenství bude vybráno a odsouhlaseno investorem před začátkem prací</t>
  </si>
  <si>
    <t>ks</t>
  </si>
  <si>
    <t>1964994578</t>
  </si>
  <si>
    <t xml:space="preserve">"2.NP -  D7" 1</t>
  </si>
  <si>
    <t>38</t>
  </si>
  <si>
    <t>766 D8</t>
  </si>
  <si>
    <t>D+M dveře plné do kovové zárubně s nadsvětlíkem a bočními světlíky,prosklené - čiré sklo,PO EI30DP1,rozměr stav.otvoru 2000x2600 mm,vč. kování a doplňků - provedení,barevné řešení a příslušenství bude vybráno a odsouhlaseno investorem před začátkem prací</t>
  </si>
  <si>
    <t>-576400993</t>
  </si>
  <si>
    <t xml:space="preserve">"3.NP -  D8" 1</t>
  </si>
  <si>
    <t>39</t>
  </si>
  <si>
    <t>766 D10</t>
  </si>
  <si>
    <t>D+M dveře plné kovové zárubně s nadsvětlíkem a bočními světlíky,prosklené části- strukturované sklo, rozměr staveb. otvoru 1450x2900 mm,vč.kování a doplňků - provedení, barevné řešení a příslušen. bude vybráno a odsouhlaseno investorem před začátkem prací</t>
  </si>
  <si>
    <t>-152614029</t>
  </si>
  <si>
    <t xml:space="preserve">"2.NP -  D10" 1</t>
  </si>
  <si>
    <t>40</t>
  </si>
  <si>
    <t>766 D11</t>
  </si>
  <si>
    <t>D+M dveře plné do kovové zárubně s nadsvětlíkem a bočními světlíky prosklené části- strukturované sklo,rozměr staveb.otvoru 1950x2900 mm,vč. kování a doplňků- provedení,barevné řešení a příslušen. bude vybráno a odsouhlaseno investorem před začátkem prací</t>
  </si>
  <si>
    <t>-1167448928</t>
  </si>
  <si>
    <t xml:space="preserve">"2.NP -  D11" 1</t>
  </si>
  <si>
    <t>41</t>
  </si>
  <si>
    <t>766 D12</t>
  </si>
  <si>
    <t>D+M dveře plné do kovové zárubně s nadsvětlíkem a bočními světlíky,prosklené části - strukturované sklo,rozměr staveb.otvoru 1740x3070mm,vč.kování a doplňků- provedení,barevné řešení a příslušens. bude vybráno a odsouhlaseno investorem před začátkem prací</t>
  </si>
  <si>
    <t>326497873</t>
  </si>
  <si>
    <t xml:space="preserve">"3.NP -  D12" 1</t>
  </si>
  <si>
    <t>42</t>
  </si>
  <si>
    <t>766 D13</t>
  </si>
  <si>
    <t xml:space="preserve">D+M dveře plné do kovové zárubně s nadsvětlíkem a bočními světlíky,prosklené části - strukturované sklo,rozměr staveb.otvoru 2000x3070mm,vč.kování a doplňků -  provedení,barevné řešení a příslušen.bude vybráno a odsouhlaseno investorem před začátkem prací</t>
  </si>
  <si>
    <t>-856257853</t>
  </si>
  <si>
    <t xml:space="preserve">"3.NP -  D13" 1</t>
  </si>
  <si>
    <t>43</t>
  </si>
  <si>
    <t>766695212</t>
  </si>
  <si>
    <t>Montáž truhlářských prahů dveří jednokřídlových š do 10 cm</t>
  </si>
  <si>
    <t>-2032614503</t>
  </si>
  <si>
    <t>44</t>
  </si>
  <si>
    <t>61187156</t>
  </si>
  <si>
    <t>práh dveřní dřevěný dubový tl 20mm dl 820mm š 100mm</t>
  </si>
  <si>
    <t>-238251546</t>
  </si>
  <si>
    <t>45</t>
  </si>
  <si>
    <t>61187176</t>
  </si>
  <si>
    <t>práh dveřní dřevěný dubový tl 20mm dl 920mm š 100mm</t>
  </si>
  <si>
    <t>-1883700464</t>
  </si>
  <si>
    <t>46</t>
  </si>
  <si>
    <t>61187216</t>
  </si>
  <si>
    <t>práh dveřní dřevěný dubový tl 20mm dl 1270mm š 100mm</t>
  </si>
  <si>
    <t>-667214054</t>
  </si>
  <si>
    <t>47</t>
  </si>
  <si>
    <t>998766102</t>
  </si>
  <si>
    <t>Přesun hmot tonážní pro kce truhlářské v objektech v přes 6 do 12 m</t>
  </si>
  <si>
    <t>1561409528</t>
  </si>
  <si>
    <t>771</t>
  </si>
  <si>
    <t>Podlahy z dlaždic</t>
  </si>
  <si>
    <t>48</t>
  </si>
  <si>
    <t>771111011</t>
  </si>
  <si>
    <t>Vysátí podkladu před pokládkou dlažby</t>
  </si>
  <si>
    <t>-1363121910</t>
  </si>
  <si>
    <t>49</t>
  </si>
  <si>
    <t>771474115</t>
  </si>
  <si>
    <t>Montáž soklů z dlaždic keramických rovných lepených cementovým flexibilním lepidlem v přes 150 do 200 mm</t>
  </si>
  <si>
    <t>-1451181308</t>
  </si>
  <si>
    <t>" obklad soklů u bouraných dveří" 12</t>
  </si>
  <si>
    <t>50</t>
  </si>
  <si>
    <t>59761124</t>
  </si>
  <si>
    <t>dlažba keramická slinutá mrazuvzdorná do interiéru i exteriéru R9/A povrch reliéfní/matný tl do 10mm přes 6 do 9ks/m2</t>
  </si>
  <si>
    <t>-2089509307</t>
  </si>
  <si>
    <t xml:space="preserve">"obklad soklů bouraných dveří -  použít dlažbu jako je na chodbách" 4,2</t>
  </si>
  <si>
    <t>4,2*1,1 'Přepočtené koeficientem množství</t>
  </si>
  <si>
    <t>51</t>
  </si>
  <si>
    <t>771 R01</t>
  </si>
  <si>
    <t xml:space="preserve">V případě poškození dlažby při bourání dveří a luxfer na chodbách ,rozebrat a  znova položit dlažbu, vč. lepení, začištění a spárování( použít dlažbu jako je na chodbách) - bude upřesněno na provádění díla</t>
  </si>
  <si>
    <t>kpl</t>
  </si>
  <si>
    <t>-211732513</t>
  </si>
  <si>
    <t>52</t>
  </si>
  <si>
    <t>998771102</t>
  </si>
  <si>
    <t>Přesun hmot tonážní pro podlahy z dlaždic v objektech v přes 6 do 12 m</t>
  </si>
  <si>
    <t>367215354</t>
  </si>
  <si>
    <t>776</t>
  </si>
  <si>
    <t>Podlahy povlakové</t>
  </si>
  <si>
    <t>53</t>
  </si>
  <si>
    <t>776111116</t>
  </si>
  <si>
    <t>Odstranění zbytků lepidla z podkladu povlakových podlah broušením</t>
  </si>
  <si>
    <t>-952750456</t>
  </si>
  <si>
    <t>54</t>
  </si>
  <si>
    <t>776201811</t>
  </si>
  <si>
    <t>Demontáž lepených povlakových podlah bez podložky ručně</t>
  </si>
  <si>
    <t>1669494715</t>
  </si>
  <si>
    <t>Odstranění nášlapné vrstvy</t>
  </si>
  <si>
    <t>"1.NP" 26+24+17</t>
  </si>
  <si>
    <t xml:space="preserve">"2.NP" 24+6,5+37 </t>
  </si>
  <si>
    <t>"3.NP" 24+6,5+37</t>
  </si>
  <si>
    <t>55</t>
  </si>
  <si>
    <t>776410811</t>
  </si>
  <si>
    <t>Odstranění soklíků a lišt pryžových nebo plastových</t>
  </si>
  <si>
    <t>1194643571</t>
  </si>
  <si>
    <t>56</t>
  </si>
  <si>
    <t>776111311</t>
  </si>
  <si>
    <t>Vysátí podkladu povlakových podlah</t>
  </si>
  <si>
    <t>184620508</t>
  </si>
  <si>
    <t>57</t>
  </si>
  <si>
    <t>776121112</t>
  </si>
  <si>
    <t>Vodou ředitelná penetrace savého podkladu povlakových podlah</t>
  </si>
  <si>
    <t>-1654861287</t>
  </si>
  <si>
    <t>58</t>
  </si>
  <si>
    <t>776141111</t>
  </si>
  <si>
    <t>Stěrka podlahová nivelační pro vyrovnání podkladu povlakových podlah pevnosti 20 MPa tl do 3 mm</t>
  </si>
  <si>
    <t>-625381035</t>
  </si>
  <si>
    <t>59</t>
  </si>
  <si>
    <t>776221111</t>
  </si>
  <si>
    <t>Lepení pásů z PVC standardním lepidlem</t>
  </si>
  <si>
    <t>-194485338</t>
  </si>
  <si>
    <t>60</t>
  </si>
  <si>
    <t>28411012</t>
  </si>
  <si>
    <t xml:space="preserve">PVC vinyl heterogenní protiskluzná tl 2,00mm, nášlapná vrstva 0,70mm, třída zátěže 34/43, otlak do 0,05mm, R10, hořlavost Bfl S1, </t>
  </si>
  <si>
    <t>166833993</t>
  </si>
  <si>
    <t xml:space="preserve"> heterogenní PVC v rolích</t>
  </si>
  <si>
    <t xml:space="preserve"> celková tloušťka: 2,0 mm</t>
  </si>
  <si>
    <t>tloušťka nášlapné vrstvy: 0,7 mm</t>
  </si>
  <si>
    <t>šířka role: 2m nebo 4m</t>
  </si>
  <si>
    <t xml:space="preserve">povrchová úprava: PUR </t>
  </si>
  <si>
    <t>třídy zátěže: 34/43</t>
  </si>
  <si>
    <t>protiskluznost dle DIN: R10</t>
  </si>
  <si>
    <t>součinitel smykového tření dle ČSN: µ ≥ 0,6</t>
  </si>
  <si>
    <t xml:space="preserve">hodnoty zbytkového otlaku dle EN 433:  0,05 mm</t>
  </si>
  <si>
    <t xml:space="preserve">rozměrová stálost dle EN 434:  &lt; 0,1%</t>
  </si>
  <si>
    <t>odolnost proti opotřebení dle EN 660-1: třída T</t>
  </si>
  <si>
    <t>reakce na oheň dle EN13501-1: třída Bƒl S1</t>
  </si>
  <si>
    <t xml:space="preserve">vybranému odstínu dřeva můžete ještě přidat tyto kódy, které specifikuji barvu - NCS kód – S5020-Y10R  + Hodnota LRV – 21%</t>
  </si>
  <si>
    <t>PVC odolné čistícím prostředkům a chemikálim</t>
  </si>
  <si>
    <t>202*1,1 'Přepočtené koeficientem množství</t>
  </si>
  <si>
    <t>61</t>
  </si>
  <si>
    <t>776411212</t>
  </si>
  <si>
    <t>Montáž tahaných obvodových soklíků z PVC výšky do 100 mm</t>
  </si>
  <si>
    <t>22982711</t>
  </si>
  <si>
    <t>62</t>
  </si>
  <si>
    <t>28411012a</t>
  </si>
  <si>
    <t>PVC vinyl heterogenní protiskluzná tl 2,00mm, nášlapná vrstva 0,70mm, třída zátěže 34/43, otlak do 0,05mm, R10, hořlavost Bfl S1</t>
  </si>
  <si>
    <t>-1280240955</t>
  </si>
  <si>
    <t>" vytahované sokly" 185*0,1</t>
  </si>
  <si>
    <t>18,5*1,1 'Přepočtené koeficientem množství</t>
  </si>
  <si>
    <t>63</t>
  </si>
  <si>
    <t>776991222</t>
  </si>
  <si>
    <t>Základní čištění nově položených podlahovin včetně jednosložkového dvouvrstvého polymerního nátěru</t>
  </si>
  <si>
    <t>-302952405</t>
  </si>
  <si>
    <t>64</t>
  </si>
  <si>
    <t>998776102</t>
  </si>
  <si>
    <t>Přesun hmot tonážní pro podlahy povlakové v objektech v přes 6 do 12 m</t>
  </si>
  <si>
    <t>1991138055</t>
  </si>
  <si>
    <t>783</t>
  </si>
  <si>
    <t>Dokončovací práce - nátěry</t>
  </si>
  <si>
    <t>65</t>
  </si>
  <si>
    <t>783823135</t>
  </si>
  <si>
    <t>Penetrační silikonový nátěr hladkých, tenkovrstvých zrnitých nebo štukových omítek</t>
  </si>
  <si>
    <t>-456502658</t>
  </si>
  <si>
    <t>66</t>
  </si>
  <si>
    <t>783826615</t>
  </si>
  <si>
    <t>Hydrofobizační transparentní silikonový nátěr omítek stupně členitosti 1 a 2</t>
  </si>
  <si>
    <t>-616131834</t>
  </si>
  <si>
    <t>Omyvatelné nátěr omítek - výška cca 1,2 m</t>
  </si>
  <si>
    <t>230</t>
  </si>
  <si>
    <t>784</t>
  </si>
  <si>
    <t>Dokončovací práce - malby a tapety</t>
  </si>
  <si>
    <t>67</t>
  </si>
  <si>
    <t>784111001</t>
  </si>
  <si>
    <t>Oprášení (ometení ) podkladu v místnostech v do 3,80 m</t>
  </si>
  <si>
    <t>1452509544</t>
  </si>
  <si>
    <t>68</t>
  </si>
  <si>
    <t>784181121</t>
  </si>
  <si>
    <t>Hloubková jednonásobná bezbarvá penetrace podkladu v místnostech v do 3,80 m</t>
  </si>
  <si>
    <t>-987473017</t>
  </si>
  <si>
    <t>69</t>
  </si>
  <si>
    <t>784211101</t>
  </si>
  <si>
    <t>Dvojnásobné bílé malby ze směsí za mokra výborně oděruvzdorných v místnostech v do 3,80 m</t>
  </si>
  <si>
    <t>1598996175</t>
  </si>
  <si>
    <t>"nová výmalba chodeb" 660</t>
  </si>
  <si>
    <t>02 -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</si>
  <si>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</si>
  <si>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</si>
  <si>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</si>
  <si>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</si>
  <si>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</si>
  <si>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</si>
  <si>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</si>
  <si>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</si>
  <si>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</si>
  <si>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</si>
  <si>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</si>
  <si>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-1837247350</t>
  </si>
  <si>
    <t>VRN3</t>
  </si>
  <si>
    <t>Zařízení staveniště</t>
  </si>
  <si>
    <t>030001000</t>
  </si>
  <si>
    <t>-2081394630</t>
  </si>
  <si>
    <t>032903000</t>
  </si>
  <si>
    <t>Náklady na provoz a údržbu vybavení staveniště</t>
  </si>
  <si>
    <t>-1813046607</t>
  </si>
  <si>
    <t>034503000</t>
  </si>
  <si>
    <t>Informační tabule na staveništi</t>
  </si>
  <si>
    <t>1876418616</t>
  </si>
  <si>
    <t>039002000</t>
  </si>
  <si>
    <t>Zrušení zařízení staveniště</t>
  </si>
  <si>
    <t>6088930</t>
  </si>
  <si>
    <t>039203000</t>
  </si>
  <si>
    <t>Úprava terénu po zrušení zařízení staveniště</t>
  </si>
  <si>
    <t>-621694172</t>
  </si>
  <si>
    <t>VRN5</t>
  </si>
  <si>
    <t>Finanční náklady</t>
  </si>
  <si>
    <t>051303000</t>
  </si>
  <si>
    <t xml:space="preserve">Náklady spojené s pojištěním odpovědnosti za škodu způsobenou třetím osobám </t>
  </si>
  <si>
    <t>540754498</t>
  </si>
  <si>
    <t>VRN9</t>
  </si>
  <si>
    <t>Ostatní náklady</t>
  </si>
  <si>
    <t>094002000</t>
  </si>
  <si>
    <t xml:space="preserve">Ostatní náklady související s výstavbou </t>
  </si>
  <si>
    <t>980297207</t>
  </si>
  <si>
    <t>R-01</t>
  </si>
  <si>
    <t xml:space="preserve">Vyklízení a vyčištění objektu před  prováděním bouracích prací </t>
  </si>
  <si>
    <t>262144</t>
  </si>
  <si>
    <t>-1162289174</t>
  </si>
  <si>
    <t>R-02</t>
  </si>
  <si>
    <t>Každodenní úklid veřejných prostor znečištěných stavebním provozem</t>
  </si>
  <si>
    <t>den</t>
  </si>
  <si>
    <t>-1853522342</t>
  </si>
  <si>
    <t>"doba práce, tj. 2měsíce - počet dnů"60</t>
  </si>
  <si>
    <t>SEZNAM FIGUR</t>
  </si>
  <si>
    <t>Výměra</t>
  </si>
  <si>
    <t xml:space="preserve"> 01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</si>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</sst>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2023/27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Léčebna dlouhodobě nemocných Opočno - výměna vnitřních dveří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p.č.446, k.ú. Opočno pod Orlickými horami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1. 11. 2023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40.0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Královehradecký kraj,Pivovarské nám.1245/2, HK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Projecticon s.r.o., A.Kopeckého 151, Nový Hrádek 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Stavební a bourací p...'!J30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'01 - Stavební a bourací p...'!P128</f>
        <v>0</v>
      </c>
      <c r="AV95" s="128">
        <f>'01 - Stavební a bourací p...'!J33</f>
        <v>0</v>
      </c>
      <c r="AW95" s="128">
        <f>'01 - Stavební a bourací p...'!J34</f>
        <v>0</v>
      </c>
      <c r="AX95" s="128">
        <f>'01 - Stavební a bourací p...'!J35</f>
        <v>0</v>
      </c>
      <c r="AY95" s="128">
        <f>'01 - Stavební a bourací p...'!J36</f>
        <v>0</v>
      </c>
      <c r="AZ95" s="128">
        <f>'01 - Stavební a bourací p...'!F33</f>
        <v>0</v>
      </c>
      <c r="BA95" s="128">
        <f>'01 - Stavební a bourací p...'!F34</f>
        <v>0</v>
      </c>
      <c r="BB95" s="128">
        <f>'01 - Stavební a bourací p...'!F35</f>
        <v>0</v>
      </c>
      <c r="BC95" s="128">
        <f>'01 - Stavební a bourací p...'!F36</f>
        <v>0</v>
      </c>
      <c r="BD95" s="130">
        <f>'01 - Stavební a bourací p...'!F37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VRN'!J30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32">
        <v>0</v>
      </c>
      <c r="AT96" s="133">
        <f>ROUND(SUM(AV96:AW96),2)</f>
        <v>0</v>
      </c>
      <c r="AU96" s="134">
        <f>'02 - VRN'!P121</f>
        <v>0</v>
      </c>
      <c r="AV96" s="133">
        <f>'02 - VRN'!J33</f>
        <v>0</v>
      </c>
      <c r="AW96" s="133">
        <f>'02 - VRN'!J34</f>
        <v>0</v>
      </c>
      <c r="AX96" s="133">
        <f>'02 - VRN'!J35</f>
        <v>0</v>
      </c>
      <c r="AY96" s="133">
        <f>'02 - VRN'!J36</f>
        <v>0</v>
      </c>
      <c r="AZ96" s="133">
        <f>'02 - VRN'!F33</f>
        <v>0</v>
      </c>
      <c r="BA96" s="133">
        <f>'02 - VRN'!F34</f>
        <v>0</v>
      </c>
      <c r="BB96" s="133">
        <f>'02 - VRN'!F35</f>
        <v>0</v>
      </c>
      <c r="BC96" s="133">
        <f>'02 - VRN'!F36</f>
        <v>0</v>
      </c>
      <c r="BD96" s="135">
        <f>'02 - VRN'!F37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y7CtE9qRakld8fM+Vj18+bWqNlPrEkeSuSOdk6wl2s3DsLI79MaATtq6pW6PY5bTM5YLZ4LyDb0H0sDVlKDxbQ==" hashValue="OR4cHrfom3udjSmKGsJdUhBlB5Jn374rZ7dzUZiW2VRZuHE3/patLShwEdlo8YTMZL8PnM4sEsAGlNg0jaLz/A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Stavební a bourací p...'!C2" display="/"/>
    <hyperlink ref="A96" location="'0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  <c r="AZ2" s="136" t="s">
        <v>90</v>
      </c>
      <c r="BA2" s="136" t="s">
        <v>91</v>
      </c>
      <c r="BB2" s="136" t="s">
        <v>1</v>
      </c>
      <c r="BC2" s="136" t="s">
        <v>92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93</v>
      </c>
      <c r="BA3" s="136" t="s">
        <v>94</v>
      </c>
      <c r="BB3" s="136" t="s">
        <v>1</v>
      </c>
      <c r="BC3" s="136" t="s">
        <v>95</v>
      </c>
      <c r="BD3" s="136" t="s">
        <v>86</v>
      </c>
    </row>
    <row r="4" s="1" customFormat="1" ht="24.96" customHeight="1">
      <c r="B4" s="20"/>
      <c r="D4" s="139" t="s">
        <v>96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Léčebna dlouhodobě nemocných Opočno - výměna vnitřních dveří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27</v>
      </c>
      <c r="J24" s="144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ROUND((SUM(BE128:BE348)),  2)</f>
        <v>0</v>
      </c>
      <c r="G33" s="38"/>
      <c r="H33" s="38"/>
      <c r="I33" s="156">
        <v>0.20999999999999999</v>
      </c>
      <c r="J33" s="155">
        <f>ROUND(((SUM(BE128:BE348))*I33),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ROUND((SUM(BF128:BF348)),  2)</f>
        <v>0</v>
      </c>
      <c r="G34" s="38"/>
      <c r="H34" s="38"/>
      <c r="I34" s="156">
        <v>0.14999999999999999</v>
      </c>
      <c r="J34" s="155">
        <f>ROUND(((SUM(BF128:BF348))*I34),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ROUND((SUM(BG128:BG348)),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ROUND((SUM(BH128:BH348)),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ROUND((SUM(BI128:BI348)),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Léčebna dlouhodobě nemocných Opočno - výměna vnitřních dveří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Stavební a bourací práce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p.č.446, k.ú. Opočno pod Orlickými horami</v>
      </c>
      <c r="G89" s="40"/>
      <c r="H89" s="40"/>
      <c r="I89" s="32" t="s">
        <v>22</v>
      </c>
      <c r="J89" s="79" t="str">
        <f>IF(J12="","",J12)</f>
        <v>1. 11. 2023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Královehradecký kraj,Pivovarské nám.1245/2, HK</v>
      </c>
      <c r="G91" s="40"/>
      <c r="H91" s="40"/>
      <c r="I91" s="32" t="s">
        <v>30</v>
      </c>
      <c r="J91" s="36" t="str">
        <f>E21</f>
        <v xml:space="preserve">Projecticon s.r.o., A.Kopeckého 151, Nový Hrádek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102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80"/>
      <c r="C97" s="181"/>
      <c r="D97" s="182" t="s">
        <v>104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105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106</v>
      </c>
      <c r="E99" s="189"/>
      <c r="F99" s="189"/>
      <c r="G99" s="189"/>
      <c r="H99" s="189"/>
      <c r="I99" s="189"/>
      <c r="J99" s="190">
        <f>J133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107</v>
      </c>
      <c r="E100" s="189"/>
      <c r="F100" s="189"/>
      <c r="G100" s="189"/>
      <c r="H100" s="189"/>
      <c r="I100" s="189"/>
      <c r="J100" s="190">
        <f>J150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108</v>
      </c>
      <c r="E101" s="189"/>
      <c r="F101" s="189"/>
      <c r="G101" s="189"/>
      <c r="H101" s="189"/>
      <c r="I101" s="189"/>
      <c r="J101" s="190">
        <f>J172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109</v>
      </c>
      <c r="E102" s="189"/>
      <c r="F102" s="189"/>
      <c r="G102" s="189"/>
      <c r="H102" s="189"/>
      <c r="I102" s="189"/>
      <c r="J102" s="190">
        <f>J180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110</v>
      </c>
      <c r="E103" s="183"/>
      <c r="F103" s="183"/>
      <c r="G103" s="183"/>
      <c r="H103" s="183"/>
      <c r="I103" s="183"/>
      <c r="J103" s="184">
        <f>J182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111</v>
      </c>
      <c r="E104" s="189"/>
      <c r="F104" s="189"/>
      <c r="G104" s="189"/>
      <c r="H104" s="189"/>
      <c r="I104" s="189"/>
      <c r="J104" s="190">
        <f>J183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112</v>
      </c>
      <c r="E105" s="189"/>
      <c r="F105" s="189"/>
      <c r="G105" s="189"/>
      <c r="H105" s="189"/>
      <c r="I105" s="189"/>
      <c r="J105" s="190">
        <f>J267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113</v>
      </c>
      <c r="E106" s="189"/>
      <c r="F106" s="189"/>
      <c r="G106" s="189"/>
      <c r="H106" s="189"/>
      <c r="I106" s="189"/>
      <c r="J106" s="190">
        <f>J276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114</v>
      </c>
      <c r="E107" s="189"/>
      <c r="F107" s="189"/>
      <c r="G107" s="189"/>
      <c r="H107" s="189"/>
      <c r="I107" s="189"/>
      <c r="J107" s="190">
        <f>J337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115</v>
      </c>
      <c r="E108" s="189"/>
      <c r="F108" s="189"/>
      <c r="G108" s="189"/>
      <c r="H108" s="189"/>
      <c r="I108" s="189"/>
      <c r="J108" s="190">
        <f>J343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5" t="str">
        <f>E7</f>
        <v>Léčebna dlouhodobě nemocných Opočno - výměna vnitřních dveří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97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01 - Stavební a bourací práce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>p.č.446, k.ú. Opočno pod Orlickými horami</v>
      </c>
      <c r="G122" s="40"/>
      <c r="H122" s="40"/>
      <c r="I122" s="32" t="s">
        <v>22</v>
      </c>
      <c r="J122" s="79" t="str">
        <f>IF(J12="","",J12)</f>
        <v>1. 11. 2023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40.05" customHeight="1">
      <c r="A124" s="38"/>
      <c r="B124" s="39"/>
      <c r="C124" s="32" t="s">
        <v>24</v>
      </c>
      <c r="D124" s="40"/>
      <c r="E124" s="40"/>
      <c r="F124" s="27" t="str">
        <f>E15</f>
        <v>Královehradecký kraj,Pivovarské nám.1245/2, HK</v>
      </c>
      <c r="G124" s="40"/>
      <c r="H124" s="40"/>
      <c r="I124" s="32" t="s">
        <v>30</v>
      </c>
      <c r="J124" s="36" t="str">
        <f>E21</f>
        <v xml:space="preserve">Projecticon s.r.o., A.Kopeckého 151, Nový Hrádek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IF(E18="","",E18)</f>
        <v>Vyplň údaj</v>
      </c>
      <c r="G125" s="40"/>
      <c r="H125" s="40"/>
      <c r="I125" s="32" t="s">
        <v>33</v>
      </c>
      <c r="J125" s="36" t="str">
        <f>E24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2"/>
      <c r="B127" s="193"/>
      <c r="C127" s="194" t="s">
        <v>117</v>
      </c>
      <c r="D127" s="195" t="s">
        <v>61</v>
      </c>
      <c r="E127" s="195" t="s">
        <v>57</v>
      </c>
      <c r="F127" s="195" t="s">
        <v>58</v>
      </c>
      <c r="G127" s="195" t="s">
        <v>118</v>
      </c>
      <c r="H127" s="195" t="s">
        <v>119</v>
      </c>
      <c r="I127" s="195" t="s">
        <v>120</v>
      </c>
      <c r="J127" s="195" t="s">
        <v>101</v>
      </c>
      <c r="K127" s="196" t="s">
        <v>121</v>
      </c>
      <c r="L127" s="197"/>
      <c r="M127" s="100" t="s">
        <v>1</v>
      </c>
      <c r="N127" s="101" t="s">
        <v>40</v>
      </c>
      <c r="O127" s="101" t="s">
        <v>122</v>
      </c>
      <c r="P127" s="101" t="s">
        <v>123</v>
      </c>
      <c r="Q127" s="101" t="s">
        <v>124</v>
      </c>
      <c r="R127" s="101" t="s">
        <v>125</v>
      </c>
      <c r="S127" s="101" t="s">
        <v>126</v>
      </c>
      <c r="T127" s="102" t="s">
        <v>127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8"/>
      <c r="B128" s="39"/>
      <c r="C128" s="107" t="s">
        <v>128</v>
      </c>
      <c r="D128" s="40"/>
      <c r="E128" s="40"/>
      <c r="F128" s="40"/>
      <c r="G128" s="40"/>
      <c r="H128" s="40"/>
      <c r="I128" s="40"/>
      <c r="J128" s="198">
        <f>BK128</f>
        <v>0</v>
      </c>
      <c r="K128" s="40"/>
      <c r="L128" s="44"/>
      <c r="M128" s="103"/>
      <c r="N128" s="199"/>
      <c r="O128" s="104"/>
      <c r="P128" s="200">
        <f>P129+P182</f>
        <v>0</v>
      </c>
      <c r="Q128" s="104"/>
      <c r="R128" s="200">
        <f>R129+R182</f>
        <v>8.79650818</v>
      </c>
      <c r="S128" s="104"/>
      <c r="T128" s="201">
        <f>T129+T182</f>
        <v>5.6109799999999996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75</v>
      </c>
      <c r="AU128" s="17" t="s">
        <v>103</v>
      </c>
      <c r="BK128" s="202">
        <f>BK129+BK182</f>
        <v>0</v>
      </c>
    </row>
    <row r="129" s="12" customFormat="1" ht="25.92" customHeight="1">
      <c r="A129" s="12"/>
      <c r="B129" s="203"/>
      <c r="C129" s="204"/>
      <c r="D129" s="205" t="s">
        <v>75</v>
      </c>
      <c r="E129" s="206" t="s">
        <v>129</v>
      </c>
      <c r="F129" s="206" t="s">
        <v>130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P130+P133+P150+P172+P180</f>
        <v>0</v>
      </c>
      <c r="Q129" s="211"/>
      <c r="R129" s="212">
        <f>R130+R133+R150+R172+R180</f>
        <v>5.6008956800000007</v>
      </c>
      <c r="S129" s="211"/>
      <c r="T129" s="213">
        <f>T130+T133+T150+T172+T180</f>
        <v>3.3894799999999998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76</v>
      </c>
      <c r="AY129" s="214" t="s">
        <v>131</v>
      </c>
      <c r="BK129" s="216">
        <f>BK130+BK133+BK150+BK172+BK180</f>
        <v>0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132</v>
      </c>
      <c r="F130" s="217" t="s">
        <v>133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SUM(P131:P132)</f>
        <v>0</v>
      </c>
      <c r="Q130" s="211"/>
      <c r="R130" s="212">
        <f>SUM(R131:R132)</f>
        <v>0.095295679999999994</v>
      </c>
      <c r="S130" s="211"/>
      <c r="T130" s="213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84</v>
      </c>
      <c r="AY130" s="214" t="s">
        <v>131</v>
      </c>
      <c r="BK130" s="216">
        <f>SUM(BK131:BK132)</f>
        <v>0</v>
      </c>
    </row>
    <row r="131" s="2" customFormat="1" ht="24.15" customHeight="1">
      <c r="A131" s="38"/>
      <c r="B131" s="39"/>
      <c r="C131" s="219" t="s">
        <v>84</v>
      </c>
      <c r="D131" s="219" t="s">
        <v>134</v>
      </c>
      <c r="E131" s="220" t="s">
        <v>135</v>
      </c>
      <c r="F131" s="221" t="s">
        <v>136</v>
      </c>
      <c r="G131" s="222" t="s">
        <v>137</v>
      </c>
      <c r="H131" s="223">
        <v>1.544</v>
      </c>
      <c r="I131" s="224"/>
      <c r="J131" s="225">
        <f>ROUND(I131*H131,2)</f>
        <v>0</v>
      </c>
      <c r="K131" s="221" t="s">
        <v>138</v>
      </c>
      <c r="L131" s="44"/>
      <c r="M131" s="226" t="s">
        <v>1</v>
      </c>
      <c r="N131" s="227" t="s">
        <v>41</v>
      </c>
      <c r="O131" s="91"/>
      <c r="P131" s="228">
        <f>O131*H131</f>
        <v>0</v>
      </c>
      <c r="Q131" s="228">
        <v>0.061719999999999997</v>
      </c>
      <c r="R131" s="228">
        <f>Q131*H131</f>
        <v>0.095295679999999994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139</v>
      </c>
      <c r="AT131" s="230" t="s">
        <v>134</v>
      </c>
      <c r="AU131" s="230" t="s">
        <v>86</v>
      </c>
      <c r="AY131" s="17" t="s">
        <v>131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84</v>
      </c>
      <c r="BK131" s="231">
        <f>ROUND(I131*H131,2)</f>
        <v>0</v>
      </c>
      <c r="BL131" s="17" t="s">
        <v>139</v>
      </c>
      <c r="BM131" s="230" t="s">
        <v>140</v>
      </c>
    </row>
    <row r="132" s="13" customFormat="1">
      <c r="A132" s="13"/>
      <c r="B132" s="232"/>
      <c r="C132" s="233"/>
      <c r="D132" s="234" t="s">
        <v>141</v>
      </c>
      <c r="E132" s="235" t="s">
        <v>1</v>
      </c>
      <c r="F132" s="236" t="s">
        <v>142</v>
      </c>
      <c r="G132" s="233"/>
      <c r="H132" s="237">
        <v>1.544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141</v>
      </c>
      <c r="AU132" s="243" t="s">
        <v>86</v>
      </c>
      <c r="AV132" s="13" t="s">
        <v>86</v>
      </c>
      <c r="AW132" s="13" t="s">
        <v>32</v>
      </c>
      <c r="AX132" s="13" t="s">
        <v>84</v>
      </c>
      <c r="AY132" s="243" t="s">
        <v>131</v>
      </c>
    </row>
    <row r="133" s="12" customFormat="1" ht="22.8" customHeight="1">
      <c r="A133" s="12"/>
      <c r="B133" s="203"/>
      <c r="C133" s="204"/>
      <c r="D133" s="205" t="s">
        <v>75</v>
      </c>
      <c r="E133" s="217" t="s">
        <v>143</v>
      </c>
      <c r="F133" s="217" t="s">
        <v>144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SUM(P134:P149)</f>
        <v>0</v>
      </c>
      <c r="Q133" s="211"/>
      <c r="R133" s="212">
        <f>SUM(R134:R149)</f>
        <v>5.4636000000000013</v>
      </c>
      <c r="S133" s="211"/>
      <c r="T133" s="213">
        <f>SUM(T134:T149)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84</v>
      </c>
      <c r="AT133" s="215" t="s">
        <v>75</v>
      </c>
      <c r="AU133" s="215" t="s">
        <v>84</v>
      </c>
      <c r="AY133" s="214" t="s">
        <v>131</v>
      </c>
      <c r="BK133" s="216">
        <f>SUM(BK134:BK149)</f>
        <v>0</v>
      </c>
    </row>
    <row r="134" s="2" customFormat="1" ht="24.15" customHeight="1">
      <c r="A134" s="38"/>
      <c r="B134" s="39"/>
      <c r="C134" s="219" t="s">
        <v>86</v>
      </c>
      <c r="D134" s="219" t="s">
        <v>134</v>
      </c>
      <c r="E134" s="220" t="s">
        <v>145</v>
      </c>
      <c r="F134" s="221" t="s">
        <v>146</v>
      </c>
      <c r="G134" s="222" t="s">
        <v>137</v>
      </c>
      <c r="H134" s="223">
        <v>110</v>
      </c>
      <c r="I134" s="224"/>
      <c r="J134" s="225">
        <f>ROUND(I134*H134,2)</f>
        <v>0</v>
      </c>
      <c r="K134" s="221" t="s">
        <v>138</v>
      </c>
      <c r="L134" s="44"/>
      <c r="M134" s="226" t="s">
        <v>1</v>
      </c>
      <c r="N134" s="227" t="s">
        <v>41</v>
      </c>
      <c r="O134" s="91"/>
      <c r="P134" s="228">
        <f>O134*H134</f>
        <v>0</v>
      </c>
      <c r="Q134" s="228">
        <v>0.00025999999999999998</v>
      </c>
      <c r="R134" s="228">
        <f>Q134*H134</f>
        <v>0.028599999999999997</v>
      </c>
      <c r="S134" s="228">
        <v>0</v>
      </c>
      <c r="T134" s="22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139</v>
      </c>
      <c r="AT134" s="230" t="s">
        <v>134</v>
      </c>
      <c r="AU134" s="230" t="s">
        <v>86</v>
      </c>
      <c r="AY134" s="17" t="s">
        <v>131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84</v>
      </c>
      <c r="BK134" s="231">
        <f>ROUND(I134*H134,2)</f>
        <v>0</v>
      </c>
      <c r="BL134" s="17" t="s">
        <v>139</v>
      </c>
      <c r="BM134" s="230" t="s">
        <v>147</v>
      </c>
    </row>
    <row r="135" s="13" customFormat="1">
      <c r="A135" s="13"/>
      <c r="B135" s="232"/>
      <c r="C135" s="233"/>
      <c r="D135" s="234" t="s">
        <v>141</v>
      </c>
      <c r="E135" s="235" t="s">
        <v>1</v>
      </c>
      <c r="F135" s="236" t="s">
        <v>90</v>
      </c>
      <c r="G135" s="233"/>
      <c r="H135" s="237">
        <v>110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141</v>
      </c>
      <c r="AU135" s="243" t="s">
        <v>86</v>
      </c>
      <c r="AV135" s="13" t="s">
        <v>86</v>
      </c>
      <c r="AW135" s="13" t="s">
        <v>32</v>
      </c>
      <c r="AX135" s="13" t="s">
        <v>76</v>
      </c>
      <c r="AY135" s="243" t="s">
        <v>131</v>
      </c>
    </row>
    <row r="136" s="14" customFormat="1">
      <c r="A136" s="14"/>
      <c r="B136" s="244"/>
      <c r="C136" s="245"/>
      <c r="D136" s="234" t="s">
        <v>141</v>
      </c>
      <c r="E136" s="246" t="s">
        <v>1</v>
      </c>
      <c r="F136" s="247" t="s">
        <v>148</v>
      </c>
      <c r="G136" s="245"/>
      <c r="H136" s="248">
        <v>110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141</v>
      </c>
      <c r="AU136" s="254" t="s">
        <v>86</v>
      </c>
      <c r="AV136" s="14" t="s">
        <v>139</v>
      </c>
      <c r="AW136" s="14" t="s">
        <v>32</v>
      </c>
      <c r="AX136" s="14" t="s">
        <v>84</v>
      </c>
      <c r="AY136" s="254" t="s">
        <v>131</v>
      </c>
    </row>
    <row r="137" s="2" customFormat="1" ht="24.15" customHeight="1">
      <c r="A137" s="38"/>
      <c r="B137" s="39"/>
      <c r="C137" s="219" t="s">
        <v>132</v>
      </c>
      <c r="D137" s="219" t="s">
        <v>134</v>
      </c>
      <c r="E137" s="220" t="s">
        <v>149</v>
      </c>
      <c r="F137" s="221" t="s">
        <v>150</v>
      </c>
      <c r="G137" s="222" t="s">
        <v>137</v>
      </c>
      <c r="H137" s="223">
        <v>110</v>
      </c>
      <c r="I137" s="224"/>
      <c r="J137" s="225">
        <f>ROUND(I137*H137,2)</f>
        <v>0</v>
      </c>
      <c r="K137" s="221" t="s">
        <v>138</v>
      </c>
      <c r="L137" s="44"/>
      <c r="M137" s="226" t="s">
        <v>1</v>
      </c>
      <c r="N137" s="227" t="s">
        <v>41</v>
      </c>
      <c r="O137" s="91"/>
      <c r="P137" s="228">
        <f>O137*H137</f>
        <v>0</v>
      </c>
      <c r="Q137" s="228">
        <v>0.020480000000000002</v>
      </c>
      <c r="R137" s="228">
        <f>Q137*H137</f>
        <v>2.2528000000000001</v>
      </c>
      <c r="S137" s="228">
        <v>0</v>
      </c>
      <c r="T137" s="22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139</v>
      </c>
      <c r="AT137" s="230" t="s">
        <v>134</v>
      </c>
      <c r="AU137" s="230" t="s">
        <v>86</v>
      </c>
      <c r="AY137" s="17" t="s">
        <v>131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84</v>
      </c>
      <c r="BK137" s="231">
        <f>ROUND(I137*H137,2)</f>
        <v>0</v>
      </c>
      <c r="BL137" s="17" t="s">
        <v>139</v>
      </c>
      <c r="BM137" s="230" t="s">
        <v>151</v>
      </c>
    </row>
    <row r="138" s="13" customFormat="1">
      <c r="A138" s="13"/>
      <c r="B138" s="232"/>
      <c r="C138" s="233"/>
      <c r="D138" s="234" t="s">
        <v>141</v>
      </c>
      <c r="E138" s="235" t="s">
        <v>1</v>
      </c>
      <c r="F138" s="236" t="s">
        <v>90</v>
      </c>
      <c r="G138" s="233"/>
      <c r="H138" s="237">
        <v>110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141</v>
      </c>
      <c r="AU138" s="243" t="s">
        <v>86</v>
      </c>
      <c r="AV138" s="13" t="s">
        <v>86</v>
      </c>
      <c r="AW138" s="13" t="s">
        <v>32</v>
      </c>
      <c r="AX138" s="13" t="s">
        <v>84</v>
      </c>
      <c r="AY138" s="243" t="s">
        <v>131</v>
      </c>
    </row>
    <row r="139" s="2" customFormat="1" ht="21.75" customHeight="1">
      <c r="A139" s="38"/>
      <c r="B139" s="39"/>
      <c r="C139" s="219" t="s">
        <v>139</v>
      </c>
      <c r="D139" s="219" t="s">
        <v>134</v>
      </c>
      <c r="E139" s="220" t="s">
        <v>152</v>
      </c>
      <c r="F139" s="221" t="s">
        <v>153</v>
      </c>
      <c r="G139" s="222" t="s">
        <v>137</v>
      </c>
      <c r="H139" s="223">
        <v>110</v>
      </c>
      <c r="I139" s="224"/>
      <c r="J139" s="225">
        <f>ROUND(I139*H139,2)</f>
        <v>0</v>
      </c>
      <c r="K139" s="221" t="s">
        <v>138</v>
      </c>
      <c r="L139" s="44"/>
      <c r="M139" s="226" t="s">
        <v>1</v>
      </c>
      <c r="N139" s="227" t="s">
        <v>41</v>
      </c>
      <c r="O139" s="91"/>
      <c r="P139" s="228">
        <f>O139*H139</f>
        <v>0</v>
      </c>
      <c r="Q139" s="228">
        <v>0.0054599999999999996</v>
      </c>
      <c r="R139" s="228">
        <f>Q139*H139</f>
        <v>0.60059999999999991</v>
      </c>
      <c r="S139" s="228">
        <v>0</v>
      </c>
      <c r="T139" s="22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0" t="s">
        <v>139</v>
      </c>
      <c r="AT139" s="230" t="s">
        <v>134</v>
      </c>
      <c r="AU139" s="230" t="s">
        <v>86</v>
      </c>
      <c r="AY139" s="17" t="s">
        <v>131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7" t="s">
        <v>84</v>
      </c>
      <c r="BK139" s="231">
        <f>ROUND(I139*H139,2)</f>
        <v>0</v>
      </c>
      <c r="BL139" s="17" t="s">
        <v>139</v>
      </c>
      <c r="BM139" s="230" t="s">
        <v>154</v>
      </c>
    </row>
    <row r="140" s="13" customFormat="1">
      <c r="A140" s="13"/>
      <c r="B140" s="232"/>
      <c r="C140" s="233"/>
      <c r="D140" s="234" t="s">
        <v>141</v>
      </c>
      <c r="E140" s="235" t="s">
        <v>1</v>
      </c>
      <c r="F140" s="236" t="s">
        <v>90</v>
      </c>
      <c r="G140" s="233"/>
      <c r="H140" s="237">
        <v>110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141</v>
      </c>
      <c r="AU140" s="243" t="s">
        <v>86</v>
      </c>
      <c r="AV140" s="13" t="s">
        <v>86</v>
      </c>
      <c r="AW140" s="13" t="s">
        <v>32</v>
      </c>
      <c r="AX140" s="13" t="s">
        <v>84</v>
      </c>
      <c r="AY140" s="243" t="s">
        <v>131</v>
      </c>
    </row>
    <row r="141" s="2" customFormat="1" ht="24.15" customHeight="1">
      <c r="A141" s="38"/>
      <c r="B141" s="39"/>
      <c r="C141" s="219" t="s">
        <v>155</v>
      </c>
      <c r="D141" s="219" t="s">
        <v>134</v>
      </c>
      <c r="E141" s="220" t="s">
        <v>156</v>
      </c>
      <c r="F141" s="221" t="s">
        <v>157</v>
      </c>
      <c r="G141" s="222" t="s">
        <v>137</v>
      </c>
      <c r="H141" s="223">
        <v>110</v>
      </c>
      <c r="I141" s="224"/>
      <c r="J141" s="225">
        <f>ROUND(I141*H141,2)</f>
        <v>0</v>
      </c>
      <c r="K141" s="221" t="s">
        <v>138</v>
      </c>
      <c r="L141" s="44"/>
      <c r="M141" s="226" t="s">
        <v>1</v>
      </c>
      <c r="N141" s="227" t="s">
        <v>41</v>
      </c>
      <c r="O141" s="91"/>
      <c r="P141" s="228">
        <f>O141*H141</f>
        <v>0</v>
      </c>
      <c r="Q141" s="228">
        <v>0.0043800000000000002</v>
      </c>
      <c r="R141" s="228">
        <f>Q141*H141</f>
        <v>0.48180000000000001</v>
      </c>
      <c r="S141" s="228">
        <v>0</v>
      </c>
      <c r="T141" s="22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139</v>
      </c>
      <c r="AT141" s="230" t="s">
        <v>134</v>
      </c>
      <c r="AU141" s="230" t="s">
        <v>86</v>
      </c>
      <c r="AY141" s="17" t="s">
        <v>131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84</v>
      </c>
      <c r="BK141" s="231">
        <f>ROUND(I141*H141,2)</f>
        <v>0</v>
      </c>
      <c r="BL141" s="17" t="s">
        <v>139</v>
      </c>
      <c r="BM141" s="230" t="s">
        <v>158</v>
      </c>
    </row>
    <row r="142" s="13" customFormat="1">
      <c r="A142" s="13"/>
      <c r="B142" s="232"/>
      <c r="C142" s="233"/>
      <c r="D142" s="234" t="s">
        <v>141</v>
      </c>
      <c r="E142" s="235" t="s">
        <v>1</v>
      </c>
      <c r="F142" s="236" t="s">
        <v>90</v>
      </c>
      <c r="G142" s="233"/>
      <c r="H142" s="237">
        <v>110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141</v>
      </c>
      <c r="AU142" s="243" t="s">
        <v>86</v>
      </c>
      <c r="AV142" s="13" t="s">
        <v>86</v>
      </c>
      <c r="AW142" s="13" t="s">
        <v>32</v>
      </c>
      <c r="AX142" s="13" t="s">
        <v>76</v>
      </c>
      <c r="AY142" s="243" t="s">
        <v>131</v>
      </c>
    </row>
    <row r="143" s="14" customFormat="1">
      <c r="A143" s="14"/>
      <c r="B143" s="244"/>
      <c r="C143" s="245"/>
      <c r="D143" s="234" t="s">
        <v>141</v>
      </c>
      <c r="E143" s="246" t="s">
        <v>1</v>
      </c>
      <c r="F143" s="247" t="s">
        <v>148</v>
      </c>
      <c r="G143" s="245"/>
      <c r="H143" s="248">
        <v>110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141</v>
      </c>
      <c r="AU143" s="254" t="s">
        <v>86</v>
      </c>
      <c r="AV143" s="14" t="s">
        <v>139</v>
      </c>
      <c r="AW143" s="14" t="s">
        <v>32</v>
      </c>
      <c r="AX143" s="14" t="s">
        <v>84</v>
      </c>
      <c r="AY143" s="254" t="s">
        <v>131</v>
      </c>
    </row>
    <row r="144" s="2" customFormat="1" ht="24.15" customHeight="1">
      <c r="A144" s="38"/>
      <c r="B144" s="39"/>
      <c r="C144" s="219" t="s">
        <v>143</v>
      </c>
      <c r="D144" s="219" t="s">
        <v>134</v>
      </c>
      <c r="E144" s="220" t="s">
        <v>159</v>
      </c>
      <c r="F144" s="221" t="s">
        <v>160</v>
      </c>
      <c r="G144" s="222" t="s">
        <v>137</v>
      </c>
      <c r="H144" s="223">
        <v>110</v>
      </c>
      <c r="I144" s="224"/>
      <c r="J144" s="225">
        <f>ROUND(I144*H144,2)</f>
        <v>0</v>
      </c>
      <c r="K144" s="221" t="s">
        <v>138</v>
      </c>
      <c r="L144" s="44"/>
      <c r="M144" s="226" t="s">
        <v>1</v>
      </c>
      <c r="N144" s="227" t="s">
        <v>41</v>
      </c>
      <c r="O144" s="91"/>
      <c r="P144" s="228">
        <f>O144*H144</f>
        <v>0</v>
      </c>
      <c r="Q144" s="228">
        <v>0.018380000000000001</v>
      </c>
      <c r="R144" s="228">
        <f>Q144*H144</f>
        <v>2.0218000000000003</v>
      </c>
      <c r="S144" s="228">
        <v>0</v>
      </c>
      <c r="T144" s="22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139</v>
      </c>
      <c r="AT144" s="230" t="s">
        <v>134</v>
      </c>
      <c r="AU144" s="230" t="s">
        <v>86</v>
      </c>
      <c r="AY144" s="17" t="s">
        <v>131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84</v>
      </c>
      <c r="BK144" s="231">
        <f>ROUND(I144*H144,2)</f>
        <v>0</v>
      </c>
      <c r="BL144" s="17" t="s">
        <v>139</v>
      </c>
      <c r="BM144" s="230" t="s">
        <v>161</v>
      </c>
    </row>
    <row r="145" s="15" customFormat="1">
      <c r="A145" s="15"/>
      <c r="B145" s="255"/>
      <c r="C145" s="256"/>
      <c r="D145" s="234" t="s">
        <v>141</v>
      </c>
      <c r="E145" s="257" t="s">
        <v>1</v>
      </c>
      <c r="F145" s="258" t="s">
        <v>162</v>
      </c>
      <c r="G145" s="256"/>
      <c r="H145" s="257" t="s">
        <v>1</v>
      </c>
      <c r="I145" s="259"/>
      <c r="J145" s="256"/>
      <c r="K145" s="256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141</v>
      </c>
      <c r="AU145" s="264" t="s">
        <v>86</v>
      </c>
      <c r="AV145" s="15" t="s">
        <v>84</v>
      </c>
      <c r="AW145" s="15" t="s">
        <v>32</v>
      </c>
      <c r="AX145" s="15" t="s">
        <v>76</v>
      </c>
      <c r="AY145" s="264" t="s">
        <v>131</v>
      </c>
    </row>
    <row r="146" s="13" customFormat="1">
      <c r="A146" s="13"/>
      <c r="B146" s="232"/>
      <c r="C146" s="233"/>
      <c r="D146" s="234" t="s">
        <v>141</v>
      </c>
      <c r="E146" s="235" t="s">
        <v>1</v>
      </c>
      <c r="F146" s="236" t="s">
        <v>163</v>
      </c>
      <c r="G146" s="233"/>
      <c r="H146" s="237">
        <v>56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141</v>
      </c>
      <c r="AU146" s="243" t="s">
        <v>86</v>
      </c>
      <c r="AV146" s="13" t="s">
        <v>86</v>
      </c>
      <c r="AW146" s="13" t="s">
        <v>32</v>
      </c>
      <c r="AX146" s="13" t="s">
        <v>76</v>
      </c>
      <c r="AY146" s="243" t="s">
        <v>131</v>
      </c>
    </row>
    <row r="147" s="13" customFormat="1">
      <c r="A147" s="13"/>
      <c r="B147" s="232"/>
      <c r="C147" s="233"/>
      <c r="D147" s="234" t="s">
        <v>141</v>
      </c>
      <c r="E147" s="235" t="s">
        <v>1</v>
      </c>
      <c r="F147" s="236" t="s">
        <v>164</v>
      </c>
      <c r="G147" s="233"/>
      <c r="H147" s="237">
        <v>54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141</v>
      </c>
      <c r="AU147" s="243" t="s">
        <v>86</v>
      </c>
      <c r="AV147" s="13" t="s">
        <v>86</v>
      </c>
      <c r="AW147" s="13" t="s">
        <v>32</v>
      </c>
      <c r="AX147" s="13" t="s">
        <v>76</v>
      </c>
      <c r="AY147" s="243" t="s">
        <v>131</v>
      </c>
    </row>
    <row r="148" s="14" customFormat="1">
      <c r="A148" s="14"/>
      <c r="B148" s="244"/>
      <c r="C148" s="245"/>
      <c r="D148" s="234" t="s">
        <v>141</v>
      </c>
      <c r="E148" s="246" t="s">
        <v>90</v>
      </c>
      <c r="F148" s="247" t="s">
        <v>148</v>
      </c>
      <c r="G148" s="245"/>
      <c r="H148" s="248">
        <v>110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141</v>
      </c>
      <c r="AU148" s="254" t="s">
        <v>86</v>
      </c>
      <c r="AV148" s="14" t="s">
        <v>139</v>
      </c>
      <c r="AW148" s="14" t="s">
        <v>32</v>
      </c>
      <c r="AX148" s="14" t="s">
        <v>84</v>
      </c>
      <c r="AY148" s="254" t="s">
        <v>131</v>
      </c>
    </row>
    <row r="149" s="2" customFormat="1" ht="24.15" customHeight="1">
      <c r="A149" s="38"/>
      <c r="B149" s="39"/>
      <c r="C149" s="219" t="s">
        <v>165</v>
      </c>
      <c r="D149" s="219" t="s">
        <v>134</v>
      </c>
      <c r="E149" s="220" t="s">
        <v>166</v>
      </c>
      <c r="F149" s="221" t="s">
        <v>167</v>
      </c>
      <c r="G149" s="222" t="s">
        <v>168</v>
      </c>
      <c r="H149" s="223">
        <v>52</v>
      </c>
      <c r="I149" s="224"/>
      <c r="J149" s="225">
        <f>ROUND(I149*H149,2)</f>
        <v>0</v>
      </c>
      <c r="K149" s="221" t="s">
        <v>138</v>
      </c>
      <c r="L149" s="44"/>
      <c r="M149" s="226" t="s">
        <v>1</v>
      </c>
      <c r="N149" s="227" t="s">
        <v>41</v>
      </c>
      <c r="O149" s="91"/>
      <c r="P149" s="228">
        <f>O149*H149</f>
        <v>0</v>
      </c>
      <c r="Q149" s="228">
        <v>0.0015</v>
      </c>
      <c r="R149" s="228">
        <f>Q149*H149</f>
        <v>0.078</v>
      </c>
      <c r="S149" s="228">
        <v>0</v>
      </c>
      <c r="T149" s="22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0" t="s">
        <v>139</v>
      </c>
      <c r="AT149" s="230" t="s">
        <v>134</v>
      </c>
      <c r="AU149" s="230" t="s">
        <v>86</v>
      </c>
      <c r="AY149" s="17" t="s">
        <v>131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7" t="s">
        <v>84</v>
      </c>
      <c r="BK149" s="231">
        <f>ROUND(I149*H149,2)</f>
        <v>0</v>
      </c>
      <c r="BL149" s="17" t="s">
        <v>139</v>
      </c>
      <c r="BM149" s="230" t="s">
        <v>169</v>
      </c>
    </row>
    <row r="150" s="12" customFormat="1" ht="22.8" customHeight="1">
      <c r="A150" s="12"/>
      <c r="B150" s="203"/>
      <c r="C150" s="204"/>
      <c r="D150" s="205" t="s">
        <v>75</v>
      </c>
      <c r="E150" s="217" t="s">
        <v>170</v>
      </c>
      <c r="F150" s="217" t="s">
        <v>171</v>
      </c>
      <c r="G150" s="204"/>
      <c r="H150" s="204"/>
      <c r="I150" s="207"/>
      <c r="J150" s="218">
        <f>BK150</f>
        <v>0</v>
      </c>
      <c r="K150" s="204"/>
      <c r="L150" s="209"/>
      <c r="M150" s="210"/>
      <c r="N150" s="211"/>
      <c r="O150" s="211"/>
      <c r="P150" s="212">
        <f>SUM(P151:P171)</f>
        <v>0</v>
      </c>
      <c r="Q150" s="211"/>
      <c r="R150" s="212">
        <f>SUM(R151:R171)</f>
        <v>0.041999999999999996</v>
      </c>
      <c r="S150" s="211"/>
      <c r="T150" s="213">
        <f>SUM(T151:T171)</f>
        <v>3.3894799999999998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84</v>
      </c>
      <c r="AT150" s="215" t="s">
        <v>75</v>
      </c>
      <c r="AU150" s="215" t="s">
        <v>84</v>
      </c>
      <c r="AY150" s="214" t="s">
        <v>131</v>
      </c>
      <c r="BK150" s="216">
        <f>SUM(BK151:BK171)</f>
        <v>0</v>
      </c>
    </row>
    <row r="151" s="2" customFormat="1" ht="33" customHeight="1">
      <c r="A151" s="38"/>
      <c r="B151" s="39"/>
      <c r="C151" s="219" t="s">
        <v>172</v>
      </c>
      <c r="D151" s="219" t="s">
        <v>134</v>
      </c>
      <c r="E151" s="220" t="s">
        <v>173</v>
      </c>
      <c r="F151" s="221" t="s">
        <v>174</v>
      </c>
      <c r="G151" s="222" t="s">
        <v>137</v>
      </c>
      <c r="H151" s="223">
        <v>200</v>
      </c>
      <c r="I151" s="224"/>
      <c r="J151" s="225">
        <f>ROUND(I151*H151,2)</f>
        <v>0</v>
      </c>
      <c r="K151" s="221" t="s">
        <v>138</v>
      </c>
      <c r="L151" s="44"/>
      <c r="M151" s="226" t="s">
        <v>1</v>
      </c>
      <c r="N151" s="227" t="s">
        <v>41</v>
      </c>
      <c r="O151" s="91"/>
      <c r="P151" s="228">
        <f>O151*H151</f>
        <v>0</v>
      </c>
      <c r="Q151" s="228">
        <v>0.00012999999999999999</v>
      </c>
      <c r="R151" s="228">
        <f>Q151*H151</f>
        <v>0.025999999999999999</v>
      </c>
      <c r="S151" s="228">
        <v>0</v>
      </c>
      <c r="T151" s="22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0" t="s">
        <v>139</v>
      </c>
      <c r="AT151" s="230" t="s">
        <v>134</v>
      </c>
      <c r="AU151" s="230" t="s">
        <v>86</v>
      </c>
      <c r="AY151" s="17" t="s">
        <v>131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7" t="s">
        <v>84</v>
      </c>
      <c r="BK151" s="231">
        <f>ROUND(I151*H151,2)</f>
        <v>0</v>
      </c>
      <c r="BL151" s="17" t="s">
        <v>139</v>
      </c>
      <c r="BM151" s="230" t="s">
        <v>175</v>
      </c>
    </row>
    <row r="152" s="2" customFormat="1" ht="33" customHeight="1">
      <c r="A152" s="38"/>
      <c r="B152" s="39"/>
      <c r="C152" s="219" t="s">
        <v>170</v>
      </c>
      <c r="D152" s="219" t="s">
        <v>134</v>
      </c>
      <c r="E152" s="220" t="s">
        <v>176</v>
      </c>
      <c r="F152" s="221" t="s">
        <v>177</v>
      </c>
      <c r="G152" s="222" t="s">
        <v>137</v>
      </c>
      <c r="H152" s="223">
        <v>400</v>
      </c>
      <c r="I152" s="224"/>
      <c r="J152" s="225">
        <f>ROUND(I152*H152,2)</f>
        <v>0</v>
      </c>
      <c r="K152" s="221" t="s">
        <v>138</v>
      </c>
      <c r="L152" s="44"/>
      <c r="M152" s="226" t="s">
        <v>1</v>
      </c>
      <c r="N152" s="227" t="s">
        <v>41</v>
      </c>
      <c r="O152" s="91"/>
      <c r="P152" s="228">
        <f>O152*H152</f>
        <v>0</v>
      </c>
      <c r="Q152" s="228">
        <v>4.0000000000000003E-05</v>
      </c>
      <c r="R152" s="228">
        <f>Q152*H152</f>
        <v>0.016</v>
      </c>
      <c r="S152" s="228">
        <v>0</v>
      </c>
      <c r="T152" s="22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0" t="s">
        <v>139</v>
      </c>
      <c r="AT152" s="230" t="s">
        <v>134</v>
      </c>
      <c r="AU152" s="230" t="s">
        <v>86</v>
      </c>
      <c r="AY152" s="17" t="s">
        <v>131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7" t="s">
        <v>84</v>
      </c>
      <c r="BK152" s="231">
        <f>ROUND(I152*H152,2)</f>
        <v>0</v>
      </c>
      <c r="BL152" s="17" t="s">
        <v>139</v>
      </c>
      <c r="BM152" s="230" t="s">
        <v>178</v>
      </c>
    </row>
    <row r="153" s="2" customFormat="1" ht="21.75" customHeight="1">
      <c r="A153" s="38"/>
      <c r="B153" s="39"/>
      <c r="C153" s="219" t="s">
        <v>179</v>
      </c>
      <c r="D153" s="219" t="s">
        <v>134</v>
      </c>
      <c r="E153" s="220" t="s">
        <v>180</v>
      </c>
      <c r="F153" s="221" t="s">
        <v>181</v>
      </c>
      <c r="G153" s="222" t="s">
        <v>137</v>
      </c>
      <c r="H153" s="223">
        <v>30.379999999999999</v>
      </c>
      <c r="I153" s="224"/>
      <c r="J153" s="225">
        <f>ROUND(I153*H153,2)</f>
        <v>0</v>
      </c>
      <c r="K153" s="221" t="s">
        <v>138</v>
      </c>
      <c r="L153" s="44"/>
      <c r="M153" s="226" t="s">
        <v>1</v>
      </c>
      <c r="N153" s="227" t="s">
        <v>41</v>
      </c>
      <c r="O153" s="91"/>
      <c r="P153" s="228">
        <f>O153*H153</f>
        <v>0</v>
      </c>
      <c r="Q153" s="228">
        <v>0</v>
      </c>
      <c r="R153" s="228">
        <f>Q153*H153</f>
        <v>0</v>
      </c>
      <c r="S153" s="228">
        <v>0.082000000000000003</v>
      </c>
      <c r="T153" s="229">
        <f>S153*H153</f>
        <v>2.4911599999999998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0" t="s">
        <v>139</v>
      </c>
      <c r="AT153" s="230" t="s">
        <v>134</v>
      </c>
      <c r="AU153" s="230" t="s">
        <v>86</v>
      </c>
      <c r="AY153" s="17" t="s">
        <v>131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7" t="s">
        <v>84</v>
      </c>
      <c r="BK153" s="231">
        <f>ROUND(I153*H153,2)</f>
        <v>0</v>
      </c>
      <c r="BL153" s="17" t="s">
        <v>139</v>
      </c>
      <c r="BM153" s="230" t="s">
        <v>182</v>
      </c>
    </row>
    <row r="154" s="13" customFormat="1">
      <c r="A154" s="13"/>
      <c r="B154" s="232"/>
      <c r="C154" s="233"/>
      <c r="D154" s="234" t="s">
        <v>141</v>
      </c>
      <c r="E154" s="235" t="s">
        <v>1</v>
      </c>
      <c r="F154" s="236" t="s">
        <v>183</v>
      </c>
      <c r="G154" s="233"/>
      <c r="H154" s="237">
        <v>18.850000000000001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141</v>
      </c>
      <c r="AU154" s="243" t="s">
        <v>86</v>
      </c>
      <c r="AV154" s="13" t="s">
        <v>86</v>
      </c>
      <c r="AW154" s="13" t="s">
        <v>32</v>
      </c>
      <c r="AX154" s="13" t="s">
        <v>76</v>
      </c>
      <c r="AY154" s="243" t="s">
        <v>131</v>
      </c>
    </row>
    <row r="155" s="13" customFormat="1">
      <c r="A155" s="13"/>
      <c r="B155" s="232"/>
      <c r="C155" s="233"/>
      <c r="D155" s="234" t="s">
        <v>141</v>
      </c>
      <c r="E155" s="235" t="s">
        <v>1</v>
      </c>
      <c r="F155" s="236" t="s">
        <v>184</v>
      </c>
      <c r="G155" s="233"/>
      <c r="H155" s="237">
        <v>11.529999999999999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141</v>
      </c>
      <c r="AU155" s="243" t="s">
        <v>86</v>
      </c>
      <c r="AV155" s="13" t="s">
        <v>86</v>
      </c>
      <c r="AW155" s="13" t="s">
        <v>32</v>
      </c>
      <c r="AX155" s="13" t="s">
        <v>76</v>
      </c>
      <c r="AY155" s="243" t="s">
        <v>131</v>
      </c>
    </row>
    <row r="156" s="14" customFormat="1">
      <c r="A156" s="14"/>
      <c r="B156" s="244"/>
      <c r="C156" s="245"/>
      <c r="D156" s="234" t="s">
        <v>141</v>
      </c>
      <c r="E156" s="246" t="s">
        <v>1</v>
      </c>
      <c r="F156" s="247" t="s">
        <v>148</v>
      </c>
      <c r="G156" s="245"/>
      <c r="H156" s="248">
        <v>30.379999999999999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141</v>
      </c>
      <c r="AU156" s="254" t="s">
        <v>86</v>
      </c>
      <c r="AV156" s="14" t="s">
        <v>139</v>
      </c>
      <c r="AW156" s="14" t="s">
        <v>32</v>
      </c>
      <c r="AX156" s="14" t="s">
        <v>84</v>
      </c>
      <c r="AY156" s="254" t="s">
        <v>131</v>
      </c>
    </row>
    <row r="157" s="2" customFormat="1" ht="21.75" customHeight="1">
      <c r="A157" s="38"/>
      <c r="B157" s="39"/>
      <c r="C157" s="219" t="s">
        <v>185</v>
      </c>
      <c r="D157" s="219" t="s">
        <v>134</v>
      </c>
      <c r="E157" s="220" t="s">
        <v>186</v>
      </c>
      <c r="F157" s="221" t="s">
        <v>187</v>
      </c>
      <c r="G157" s="222" t="s">
        <v>137</v>
      </c>
      <c r="H157" s="223">
        <v>11.82</v>
      </c>
      <c r="I157" s="224"/>
      <c r="J157" s="225">
        <f>ROUND(I157*H157,2)</f>
        <v>0</v>
      </c>
      <c r="K157" s="221" t="s">
        <v>138</v>
      </c>
      <c r="L157" s="44"/>
      <c r="M157" s="226" t="s">
        <v>1</v>
      </c>
      <c r="N157" s="227" t="s">
        <v>41</v>
      </c>
      <c r="O157" s="91"/>
      <c r="P157" s="228">
        <f>O157*H157</f>
        <v>0</v>
      </c>
      <c r="Q157" s="228">
        <v>0</v>
      </c>
      <c r="R157" s="228">
        <f>Q157*H157</f>
        <v>0</v>
      </c>
      <c r="S157" s="228">
        <v>0.075999999999999998</v>
      </c>
      <c r="T157" s="229">
        <f>S157*H157</f>
        <v>0.89832000000000001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0" t="s">
        <v>139</v>
      </c>
      <c r="AT157" s="230" t="s">
        <v>134</v>
      </c>
      <c r="AU157" s="230" t="s">
        <v>86</v>
      </c>
      <c r="AY157" s="17" t="s">
        <v>131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84</v>
      </c>
      <c r="BK157" s="231">
        <f>ROUND(I157*H157,2)</f>
        <v>0</v>
      </c>
      <c r="BL157" s="17" t="s">
        <v>139</v>
      </c>
      <c r="BM157" s="230" t="s">
        <v>188</v>
      </c>
    </row>
    <row r="158" s="15" customFormat="1">
      <c r="A158" s="15"/>
      <c r="B158" s="255"/>
      <c r="C158" s="256"/>
      <c r="D158" s="234" t="s">
        <v>141</v>
      </c>
      <c r="E158" s="257" t="s">
        <v>1</v>
      </c>
      <c r="F158" s="258" t="s">
        <v>189</v>
      </c>
      <c r="G158" s="256"/>
      <c r="H158" s="257" t="s">
        <v>1</v>
      </c>
      <c r="I158" s="259"/>
      <c r="J158" s="256"/>
      <c r="K158" s="256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141</v>
      </c>
      <c r="AU158" s="264" t="s">
        <v>86</v>
      </c>
      <c r="AV158" s="15" t="s">
        <v>84</v>
      </c>
      <c r="AW158" s="15" t="s">
        <v>32</v>
      </c>
      <c r="AX158" s="15" t="s">
        <v>76</v>
      </c>
      <c r="AY158" s="264" t="s">
        <v>131</v>
      </c>
    </row>
    <row r="159" s="13" customFormat="1">
      <c r="A159" s="13"/>
      <c r="B159" s="232"/>
      <c r="C159" s="233"/>
      <c r="D159" s="234" t="s">
        <v>141</v>
      </c>
      <c r="E159" s="235" t="s">
        <v>1</v>
      </c>
      <c r="F159" s="236" t="s">
        <v>190</v>
      </c>
      <c r="G159" s="233"/>
      <c r="H159" s="237">
        <v>5.9100000000000001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141</v>
      </c>
      <c r="AU159" s="243" t="s">
        <v>86</v>
      </c>
      <c r="AV159" s="13" t="s">
        <v>86</v>
      </c>
      <c r="AW159" s="13" t="s">
        <v>32</v>
      </c>
      <c r="AX159" s="13" t="s">
        <v>76</v>
      </c>
      <c r="AY159" s="243" t="s">
        <v>131</v>
      </c>
    </row>
    <row r="160" s="15" customFormat="1">
      <c r="A160" s="15"/>
      <c r="B160" s="255"/>
      <c r="C160" s="256"/>
      <c r="D160" s="234" t="s">
        <v>141</v>
      </c>
      <c r="E160" s="257" t="s">
        <v>1</v>
      </c>
      <c r="F160" s="258" t="s">
        <v>191</v>
      </c>
      <c r="G160" s="256"/>
      <c r="H160" s="257" t="s">
        <v>1</v>
      </c>
      <c r="I160" s="259"/>
      <c r="J160" s="256"/>
      <c r="K160" s="256"/>
      <c r="L160" s="260"/>
      <c r="M160" s="261"/>
      <c r="N160" s="262"/>
      <c r="O160" s="262"/>
      <c r="P160" s="262"/>
      <c r="Q160" s="262"/>
      <c r="R160" s="262"/>
      <c r="S160" s="262"/>
      <c r="T160" s="26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4" t="s">
        <v>141</v>
      </c>
      <c r="AU160" s="264" t="s">
        <v>86</v>
      </c>
      <c r="AV160" s="15" t="s">
        <v>84</v>
      </c>
      <c r="AW160" s="15" t="s">
        <v>32</v>
      </c>
      <c r="AX160" s="15" t="s">
        <v>76</v>
      </c>
      <c r="AY160" s="264" t="s">
        <v>131</v>
      </c>
    </row>
    <row r="161" s="13" customFormat="1">
      <c r="A161" s="13"/>
      <c r="B161" s="232"/>
      <c r="C161" s="233"/>
      <c r="D161" s="234" t="s">
        <v>141</v>
      </c>
      <c r="E161" s="235" t="s">
        <v>1</v>
      </c>
      <c r="F161" s="236" t="s">
        <v>190</v>
      </c>
      <c r="G161" s="233"/>
      <c r="H161" s="237">
        <v>5.9100000000000001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141</v>
      </c>
      <c r="AU161" s="243" t="s">
        <v>86</v>
      </c>
      <c r="AV161" s="13" t="s">
        <v>86</v>
      </c>
      <c r="AW161" s="13" t="s">
        <v>32</v>
      </c>
      <c r="AX161" s="13" t="s">
        <v>76</v>
      </c>
      <c r="AY161" s="243" t="s">
        <v>131</v>
      </c>
    </row>
    <row r="162" s="14" customFormat="1">
      <c r="A162" s="14"/>
      <c r="B162" s="244"/>
      <c r="C162" s="245"/>
      <c r="D162" s="234" t="s">
        <v>141</v>
      </c>
      <c r="E162" s="246" t="s">
        <v>1</v>
      </c>
      <c r="F162" s="247" t="s">
        <v>148</v>
      </c>
      <c r="G162" s="245"/>
      <c r="H162" s="248">
        <v>11.82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141</v>
      </c>
      <c r="AU162" s="254" t="s">
        <v>86</v>
      </c>
      <c r="AV162" s="14" t="s">
        <v>139</v>
      </c>
      <c r="AW162" s="14" t="s">
        <v>32</v>
      </c>
      <c r="AX162" s="14" t="s">
        <v>84</v>
      </c>
      <c r="AY162" s="254" t="s">
        <v>131</v>
      </c>
    </row>
    <row r="163" s="2" customFormat="1" ht="49.05" customHeight="1">
      <c r="A163" s="38"/>
      <c r="B163" s="39"/>
      <c r="C163" s="219" t="s">
        <v>192</v>
      </c>
      <c r="D163" s="219" t="s">
        <v>134</v>
      </c>
      <c r="E163" s="220" t="s">
        <v>193</v>
      </c>
      <c r="F163" s="221" t="s">
        <v>194</v>
      </c>
      <c r="G163" s="222" t="s">
        <v>137</v>
      </c>
      <c r="H163" s="223">
        <v>78.730000000000004</v>
      </c>
      <c r="I163" s="224"/>
      <c r="J163" s="225">
        <f>ROUND(I163*H163,2)</f>
        <v>0</v>
      </c>
      <c r="K163" s="221" t="s">
        <v>1</v>
      </c>
      <c r="L163" s="44"/>
      <c r="M163" s="226" t="s">
        <v>1</v>
      </c>
      <c r="N163" s="227" t="s">
        <v>41</v>
      </c>
      <c r="O163" s="91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0" t="s">
        <v>139</v>
      </c>
      <c r="AT163" s="230" t="s">
        <v>134</v>
      </c>
      <c r="AU163" s="230" t="s">
        <v>86</v>
      </c>
      <c r="AY163" s="17" t="s">
        <v>131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7" t="s">
        <v>84</v>
      </c>
      <c r="BK163" s="231">
        <f>ROUND(I163*H163,2)</f>
        <v>0</v>
      </c>
      <c r="BL163" s="17" t="s">
        <v>139</v>
      </c>
      <c r="BM163" s="230" t="s">
        <v>195</v>
      </c>
    </row>
    <row r="164" s="15" customFormat="1">
      <c r="A164" s="15"/>
      <c r="B164" s="255"/>
      <c r="C164" s="256"/>
      <c r="D164" s="234" t="s">
        <v>141</v>
      </c>
      <c r="E164" s="257" t="s">
        <v>1</v>
      </c>
      <c r="F164" s="258" t="s">
        <v>196</v>
      </c>
      <c r="G164" s="256"/>
      <c r="H164" s="257" t="s">
        <v>1</v>
      </c>
      <c r="I164" s="259"/>
      <c r="J164" s="256"/>
      <c r="K164" s="256"/>
      <c r="L164" s="260"/>
      <c r="M164" s="261"/>
      <c r="N164" s="262"/>
      <c r="O164" s="262"/>
      <c r="P164" s="262"/>
      <c r="Q164" s="262"/>
      <c r="R164" s="262"/>
      <c r="S164" s="262"/>
      <c r="T164" s="26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4" t="s">
        <v>141</v>
      </c>
      <c r="AU164" s="264" t="s">
        <v>86</v>
      </c>
      <c r="AV164" s="15" t="s">
        <v>84</v>
      </c>
      <c r="AW164" s="15" t="s">
        <v>32</v>
      </c>
      <c r="AX164" s="15" t="s">
        <v>76</v>
      </c>
      <c r="AY164" s="264" t="s">
        <v>131</v>
      </c>
    </row>
    <row r="165" s="13" customFormat="1">
      <c r="A165" s="13"/>
      <c r="B165" s="232"/>
      <c r="C165" s="233"/>
      <c r="D165" s="234" t="s">
        <v>141</v>
      </c>
      <c r="E165" s="235" t="s">
        <v>1</v>
      </c>
      <c r="F165" s="236" t="s">
        <v>197</v>
      </c>
      <c r="G165" s="233"/>
      <c r="H165" s="237">
        <v>1.1850000000000001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141</v>
      </c>
      <c r="AU165" s="243" t="s">
        <v>86</v>
      </c>
      <c r="AV165" s="13" t="s">
        <v>86</v>
      </c>
      <c r="AW165" s="13" t="s">
        <v>32</v>
      </c>
      <c r="AX165" s="13" t="s">
        <v>76</v>
      </c>
      <c r="AY165" s="243" t="s">
        <v>131</v>
      </c>
    </row>
    <row r="166" s="13" customFormat="1">
      <c r="A166" s="13"/>
      <c r="B166" s="232"/>
      <c r="C166" s="233"/>
      <c r="D166" s="234" t="s">
        <v>141</v>
      </c>
      <c r="E166" s="235" t="s">
        <v>1</v>
      </c>
      <c r="F166" s="236" t="s">
        <v>198</v>
      </c>
      <c r="G166" s="233"/>
      <c r="H166" s="237">
        <v>12.1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141</v>
      </c>
      <c r="AU166" s="243" t="s">
        <v>86</v>
      </c>
      <c r="AV166" s="13" t="s">
        <v>86</v>
      </c>
      <c r="AW166" s="13" t="s">
        <v>32</v>
      </c>
      <c r="AX166" s="13" t="s">
        <v>76</v>
      </c>
      <c r="AY166" s="243" t="s">
        <v>131</v>
      </c>
    </row>
    <row r="167" s="13" customFormat="1">
      <c r="A167" s="13"/>
      <c r="B167" s="232"/>
      <c r="C167" s="233"/>
      <c r="D167" s="234" t="s">
        <v>141</v>
      </c>
      <c r="E167" s="235" t="s">
        <v>1</v>
      </c>
      <c r="F167" s="236" t="s">
        <v>199</v>
      </c>
      <c r="G167" s="233"/>
      <c r="H167" s="237">
        <v>28.405000000000001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141</v>
      </c>
      <c r="AU167" s="243" t="s">
        <v>86</v>
      </c>
      <c r="AV167" s="13" t="s">
        <v>86</v>
      </c>
      <c r="AW167" s="13" t="s">
        <v>32</v>
      </c>
      <c r="AX167" s="13" t="s">
        <v>76</v>
      </c>
      <c r="AY167" s="243" t="s">
        <v>131</v>
      </c>
    </row>
    <row r="168" s="13" customFormat="1">
      <c r="A168" s="13"/>
      <c r="B168" s="232"/>
      <c r="C168" s="233"/>
      <c r="D168" s="234" t="s">
        <v>141</v>
      </c>
      <c r="E168" s="235" t="s">
        <v>1</v>
      </c>
      <c r="F168" s="236" t="s">
        <v>200</v>
      </c>
      <c r="G168" s="233"/>
      <c r="H168" s="237">
        <v>11.34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141</v>
      </c>
      <c r="AU168" s="243" t="s">
        <v>86</v>
      </c>
      <c r="AV168" s="13" t="s">
        <v>86</v>
      </c>
      <c r="AW168" s="13" t="s">
        <v>32</v>
      </c>
      <c r="AX168" s="13" t="s">
        <v>76</v>
      </c>
      <c r="AY168" s="243" t="s">
        <v>131</v>
      </c>
    </row>
    <row r="169" s="13" customFormat="1">
      <c r="A169" s="13"/>
      <c r="B169" s="232"/>
      <c r="C169" s="233"/>
      <c r="D169" s="234" t="s">
        <v>141</v>
      </c>
      <c r="E169" s="235" t="s">
        <v>1</v>
      </c>
      <c r="F169" s="236" t="s">
        <v>201</v>
      </c>
      <c r="G169" s="233"/>
      <c r="H169" s="237">
        <v>25.699999999999999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141</v>
      </c>
      <c r="AU169" s="243" t="s">
        <v>86</v>
      </c>
      <c r="AV169" s="13" t="s">
        <v>86</v>
      </c>
      <c r="AW169" s="13" t="s">
        <v>32</v>
      </c>
      <c r="AX169" s="13" t="s">
        <v>76</v>
      </c>
      <c r="AY169" s="243" t="s">
        <v>131</v>
      </c>
    </row>
    <row r="170" s="14" customFormat="1">
      <c r="A170" s="14"/>
      <c r="B170" s="244"/>
      <c r="C170" s="245"/>
      <c r="D170" s="234" t="s">
        <v>141</v>
      </c>
      <c r="E170" s="246" t="s">
        <v>1</v>
      </c>
      <c r="F170" s="247" t="s">
        <v>148</v>
      </c>
      <c r="G170" s="245"/>
      <c r="H170" s="248">
        <v>78.730000000000004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141</v>
      </c>
      <c r="AU170" s="254" t="s">
        <v>86</v>
      </c>
      <c r="AV170" s="14" t="s">
        <v>139</v>
      </c>
      <c r="AW170" s="14" t="s">
        <v>32</v>
      </c>
      <c r="AX170" s="14" t="s">
        <v>84</v>
      </c>
      <c r="AY170" s="254" t="s">
        <v>131</v>
      </c>
    </row>
    <row r="171" s="2" customFormat="1" ht="24.15" customHeight="1">
      <c r="A171" s="38"/>
      <c r="B171" s="39"/>
      <c r="C171" s="219" t="s">
        <v>202</v>
      </c>
      <c r="D171" s="219" t="s">
        <v>134</v>
      </c>
      <c r="E171" s="220" t="s">
        <v>203</v>
      </c>
      <c r="F171" s="221" t="s">
        <v>204</v>
      </c>
      <c r="G171" s="222" t="s">
        <v>205</v>
      </c>
      <c r="H171" s="223">
        <v>45</v>
      </c>
      <c r="I171" s="224"/>
      <c r="J171" s="225">
        <f>ROUND(I171*H171,2)</f>
        <v>0</v>
      </c>
      <c r="K171" s="221" t="s">
        <v>1</v>
      </c>
      <c r="L171" s="44"/>
      <c r="M171" s="226" t="s">
        <v>1</v>
      </c>
      <c r="N171" s="227" t="s">
        <v>41</v>
      </c>
      <c r="O171" s="91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0" t="s">
        <v>139</v>
      </c>
      <c r="AT171" s="230" t="s">
        <v>134</v>
      </c>
      <c r="AU171" s="230" t="s">
        <v>86</v>
      </c>
      <c r="AY171" s="17" t="s">
        <v>131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7" t="s">
        <v>84</v>
      </c>
      <c r="BK171" s="231">
        <f>ROUND(I171*H171,2)</f>
        <v>0</v>
      </c>
      <c r="BL171" s="17" t="s">
        <v>139</v>
      </c>
      <c r="BM171" s="230" t="s">
        <v>206</v>
      </c>
    </row>
    <row r="172" s="12" customFormat="1" ht="22.8" customHeight="1">
      <c r="A172" s="12"/>
      <c r="B172" s="203"/>
      <c r="C172" s="204"/>
      <c r="D172" s="205" t="s">
        <v>75</v>
      </c>
      <c r="E172" s="217" t="s">
        <v>207</v>
      </c>
      <c r="F172" s="217" t="s">
        <v>208</v>
      </c>
      <c r="G172" s="204"/>
      <c r="H172" s="204"/>
      <c r="I172" s="207"/>
      <c r="J172" s="218">
        <f>BK172</f>
        <v>0</v>
      </c>
      <c r="K172" s="204"/>
      <c r="L172" s="209"/>
      <c r="M172" s="210"/>
      <c r="N172" s="211"/>
      <c r="O172" s="211"/>
      <c r="P172" s="212">
        <f>SUM(P173:P179)</f>
        <v>0</v>
      </c>
      <c r="Q172" s="211"/>
      <c r="R172" s="212">
        <f>SUM(R173:R179)</f>
        <v>0</v>
      </c>
      <c r="S172" s="211"/>
      <c r="T172" s="213">
        <f>SUM(T173:T179)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4" t="s">
        <v>84</v>
      </c>
      <c r="AT172" s="215" t="s">
        <v>75</v>
      </c>
      <c r="AU172" s="215" t="s">
        <v>84</v>
      </c>
      <c r="AY172" s="214" t="s">
        <v>131</v>
      </c>
      <c r="BK172" s="216">
        <f>SUM(BK173:BK179)</f>
        <v>0</v>
      </c>
    </row>
    <row r="173" s="2" customFormat="1" ht="24.15" customHeight="1">
      <c r="A173" s="38"/>
      <c r="B173" s="39"/>
      <c r="C173" s="219" t="s">
        <v>209</v>
      </c>
      <c r="D173" s="219" t="s">
        <v>134</v>
      </c>
      <c r="E173" s="220" t="s">
        <v>210</v>
      </c>
      <c r="F173" s="221" t="s">
        <v>211</v>
      </c>
      <c r="G173" s="222" t="s">
        <v>212</v>
      </c>
      <c r="H173" s="223">
        <v>5.6109999999999998</v>
      </c>
      <c r="I173" s="224"/>
      <c r="J173" s="225">
        <f>ROUND(I173*H173,2)</f>
        <v>0</v>
      </c>
      <c r="K173" s="221" t="s">
        <v>138</v>
      </c>
      <c r="L173" s="44"/>
      <c r="M173" s="226" t="s">
        <v>1</v>
      </c>
      <c r="N173" s="227" t="s">
        <v>41</v>
      </c>
      <c r="O173" s="91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0" t="s">
        <v>139</v>
      </c>
      <c r="AT173" s="230" t="s">
        <v>134</v>
      </c>
      <c r="AU173" s="230" t="s">
        <v>86</v>
      </c>
      <c r="AY173" s="17" t="s">
        <v>131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7" t="s">
        <v>84</v>
      </c>
      <c r="BK173" s="231">
        <f>ROUND(I173*H173,2)</f>
        <v>0</v>
      </c>
      <c r="BL173" s="17" t="s">
        <v>139</v>
      </c>
      <c r="BM173" s="230" t="s">
        <v>213</v>
      </c>
    </row>
    <row r="174" s="2" customFormat="1" ht="24.15" customHeight="1">
      <c r="A174" s="38"/>
      <c r="B174" s="39"/>
      <c r="C174" s="219" t="s">
        <v>8</v>
      </c>
      <c r="D174" s="219" t="s">
        <v>134</v>
      </c>
      <c r="E174" s="220" t="s">
        <v>214</v>
      </c>
      <c r="F174" s="221" t="s">
        <v>215</v>
      </c>
      <c r="G174" s="222" t="s">
        <v>212</v>
      </c>
      <c r="H174" s="223">
        <v>5.6109999999999998</v>
      </c>
      <c r="I174" s="224"/>
      <c r="J174" s="225">
        <f>ROUND(I174*H174,2)</f>
        <v>0</v>
      </c>
      <c r="K174" s="221" t="s">
        <v>138</v>
      </c>
      <c r="L174" s="44"/>
      <c r="M174" s="226" t="s">
        <v>1</v>
      </c>
      <c r="N174" s="227" t="s">
        <v>41</v>
      </c>
      <c r="O174" s="91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0" t="s">
        <v>139</v>
      </c>
      <c r="AT174" s="230" t="s">
        <v>134</v>
      </c>
      <c r="AU174" s="230" t="s">
        <v>86</v>
      </c>
      <c r="AY174" s="17" t="s">
        <v>131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7" t="s">
        <v>84</v>
      </c>
      <c r="BK174" s="231">
        <f>ROUND(I174*H174,2)</f>
        <v>0</v>
      </c>
      <c r="BL174" s="17" t="s">
        <v>139</v>
      </c>
      <c r="BM174" s="230" t="s">
        <v>216</v>
      </c>
    </row>
    <row r="175" s="2" customFormat="1" ht="24.15" customHeight="1">
      <c r="A175" s="38"/>
      <c r="B175" s="39"/>
      <c r="C175" s="219" t="s">
        <v>217</v>
      </c>
      <c r="D175" s="219" t="s">
        <v>134</v>
      </c>
      <c r="E175" s="220" t="s">
        <v>218</v>
      </c>
      <c r="F175" s="221" t="s">
        <v>219</v>
      </c>
      <c r="G175" s="222" t="s">
        <v>212</v>
      </c>
      <c r="H175" s="223">
        <v>112.22</v>
      </c>
      <c r="I175" s="224"/>
      <c r="J175" s="225">
        <f>ROUND(I175*H175,2)</f>
        <v>0</v>
      </c>
      <c r="K175" s="221" t="s">
        <v>138</v>
      </c>
      <c r="L175" s="44"/>
      <c r="M175" s="226" t="s">
        <v>1</v>
      </c>
      <c r="N175" s="227" t="s">
        <v>41</v>
      </c>
      <c r="O175" s="91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0" t="s">
        <v>139</v>
      </c>
      <c r="AT175" s="230" t="s">
        <v>134</v>
      </c>
      <c r="AU175" s="230" t="s">
        <v>86</v>
      </c>
      <c r="AY175" s="17" t="s">
        <v>131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7" t="s">
        <v>84</v>
      </c>
      <c r="BK175" s="231">
        <f>ROUND(I175*H175,2)</f>
        <v>0</v>
      </c>
      <c r="BL175" s="17" t="s">
        <v>139</v>
      </c>
      <c r="BM175" s="230" t="s">
        <v>220</v>
      </c>
    </row>
    <row r="176" s="13" customFormat="1">
      <c r="A176" s="13"/>
      <c r="B176" s="232"/>
      <c r="C176" s="233"/>
      <c r="D176" s="234" t="s">
        <v>141</v>
      </c>
      <c r="E176" s="233"/>
      <c r="F176" s="236" t="s">
        <v>221</v>
      </c>
      <c r="G176" s="233"/>
      <c r="H176" s="237">
        <v>112.22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141</v>
      </c>
      <c r="AU176" s="243" t="s">
        <v>86</v>
      </c>
      <c r="AV176" s="13" t="s">
        <v>86</v>
      </c>
      <c r="AW176" s="13" t="s">
        <v>4</v>
      </c>
      <c r="AX176" s="13" t="s">
        <v>84</v>
      </c>
      <c r="AY176" s="243" t="s">
        <v>131</v>
      </c>
    </row>
    <row r="177" s="2" customFormat="1" ht="33" customHeight="1">
      <c r="A177" s="38"/>
      <c r="B177" s="39"/>
      <c r="C177" s="219" t="s">
        <v>222</v>
      </c>
      <c r="D177" s="219" t="s">
        <v>134</v>
      </c>
      <c r="E177" s="220" t="s">
        <v>223</v>
      </c>
      <c r="F177" s="221" t="s">
        <v>224</v>
      </c>
      <c r="G177" s="222" t="s">
        <v>212</v>
      </c>
      <c r="H177" s="223">
        <v>1.452</v>
      </c>
      <c r="I177" s="224"/>
      <c r="J177" s="225">
        <f>ROUND(I177*H177,2)</f>
        <v>0</v>
      </c>
      <c r="K177" s="221" t="s">
        <v>138</v>
      </c>
      <c r="L177" s="44"/>
      <c r="M177" s="226" t="s">
        <v>1</v>
      </c>
      <c r="N177" s="227" t="s">
        <v>41</v>
      </c>
      <c r="O177" s="91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0" t="s">
        <v>139</v>
      </c>
      <c r="AT177" s="230" t="s">
        <v>134</v>
      </c>
      <c r="AU177" s="230" t="s">
        <v>86</v>
      </c>
      <c r="AY177" s="17" t="s">
        <v>131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7" t="s">
        <v>84</v>
      </c>
      <c r="BK177" s="231">
        <f>ROUND(I177*H177,2)</f>
        <v>0</v>
      </c>
      <c r="BL177" s="17" t="s">
        <v>139</v>
      </c>
      <c r="BM177" s="230" t="s">
        <v>225</v>
      </c>
    </row>
    <row r="178" s="2" customFormat="1" ht="33" customHeight="1">
      <c r="A178" s="38"/>
      <c r="B178" s="39"/>
      <c r="C178" s="219" t="s">
        <v>226</v>
      </c>
      <c r="D178" s="219" t="s">
        <v>134</v>
      </c>
      <c r="E178" s="220" t="s">
        <v>227</v>
      </c>
      <c r="F178" s="221" t="s">
        <v>228</v>
      </c>
      <c r="G178" s="222" t="s">
        <v>212</v>
      </c>
      <c r="H178" s="223">
        <v>2.4910000000000001</v>
      </c>
      <c r="I178" s="224"/>
      <c r="J178" s="225">
        <f>ROUND(I178*H178,2)</f>
        <v>0</v>
      </c>
      <c r="K178" s="221" t="s">
        <v>138</v>
      </c>
      <c r="L178" s="44"/>
      <c r="M178" s="226" t="s">
        <v>1</v>
      </c>
      <c r="N178" s="227" t="s">
        <v>41</v>
      </c>
      <c r="O178" s="91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0" t="s">
        <v>139</v>
      </c>
      <c r="AT178" s="230" t="s">
        <v>134</v>
      </c>
      <c r="AU178" s="230" t="s">
        <v>86</v>
      </c>
      <c r="AY178" s="17" t="s">
        <v>131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7" t="s">
        <v>84</v>
      </c>
      <c r="BK178" s="231">
        <f>ROUND(I178*H178,2)</f>
        <v>0</v>
      </c>
      <c r="BL178" s="17" t="s">
        <v>139</v>
      </c>
      <c r="BM178" s="230" t="s">
        <v>229</v>
      </c>
    </row>
    <row r="179" s="2" customFormat="1" ht="33" customHeight="1">
      <c r="A179" s="38"/>
      <c r="B179" s="39"/>
      <c r="C179" s="219" t="s">
        <v>230</v>
      </c>
      <c r="D179" s="219" t="s">
        <v>134</v>
      </c>
      <c r="E179" s="220" t="s">
        <v>231</v>
      </c>
      <c r="F179" s="221" t="s">
        <v>232</v>
      </c>
      <c r="G179" s="222" t="s">
        <v>212</v>
      </c>
      <c r="H179" s="223">
        <v>1.661</v>
      </c>
      <c r="I179" s="224"/>
      <c r="J179" s="225">
        <f>ROUND(I179*H179,2)</f>
        <v>0</v>
      </c>
      <c r="K179" s="221" t="s">
        <v>138</v>
      </c>
      <c r="L179" s="44"/>
      <c r="M179" s="226" t="s">
        <v>1</v>
      </c>
      <c r="N179" s="227" t="s">
        <v>41</v>
      </c>
      <c r="O179" s="91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0" t="s">
        <v>139</v>
      </c>
      <c r="AT179" s="230" t="s">
        <v>134</v>
      </c>
      <c r="AU179" s="230" t="s">
        <v>86</v>
      </c>
      <c r="AY179" s="17" t="s">
        <v>131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7" t="s">
        <v>84</v>
      </c>
      <c r="BK179" s="231">
        <f>ROUND(I179*H179,2)</f>
        <v>0</v>
      </c>
      <c r="BL179" s="17" t="s">
        <v>139</v>
      </c>
      <c r="BM179" s="230" t="s">
        <v>233</v>
      </c>
    </row>
    <row r="180" s="12" customFormat="1" ht="22.8" customHeight="1">
      <c r="A180" s="12"/>
      <c r="B180" s="203"/>
      <c r="C180" s="204"/>
      <c r="D180" s="205" t="s">
        <v>75</v>
      </c>
      <c r="E180" s="217" t="s">
        <v>234</v>
      </c>
      <c r="F180" s="217" t="s">
        <v>235</v>
      </c>
      <c r="G180" s="204"/>
      <c r="H180" s="204"/>
      <c r="I180" s="207"/>
      <c r="J180" s="218">
        <f>BK180</f>
        <v>0</v>
      </c>
      <c r="K180" s="204"/>
      <c r="L180" s="209"/>
      <c r="M180" s="210"/>
      <c r="N180" s="211"/>
      <c r="O180" s="211"/>
      <c r="P180" s="212">
        <f>P181</f>
        <v>0</v>
      </c>
      <c r="Q180" s="211"/>
      <c r="R180" s="212">
        <f>R181</f>
        <v>0</v>
      </c>
      <c r="S180" s="211"/>
      <c r="T180" s="213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84</v>
      </c>
      <c r="AT180" s="215" t="s">
        <v>75</v>
      </c>
      <c r="AU180" s="215" t="s">
        <v>84</v>
      </c>
      <c r="AY180" s="214" t="s">
        <v>131</v>
      </c>
      <c r="BK180" s="216">
        <f>BK181</f>
        <v>0</v>
      </c>
    </row>
    <row r="181" s="2" customFormat="1" ht="21.75" customHeight="1">
      <c r="A181" s="38"/>
      <c r="B181" s="39"/>
      <c r="C181" s="219" t="s">
        <v>236</v>
      </c>
      <c r="D181" s="219" t="s">
        <v>134</v>
      </c>
      <c r="E181" s="220" t="s">
        <v>237</v>
      </c>
      <c r="F181" s="221" t="s">
        <v>238</v>
      </c>
      <c r="G181" s="222" t="s">
        <v>212</v>
      </c>
      <c r="H181" s="223">
        <v>6.4809999999999999</v>
      </c>
      <c r="I181" s="224"/>
      <c r="J181" s="225">
        <f>ROUND(I181*H181,2)</f>
        <v>0</v>
      </c>
      <c r="K181" s="221" t="s">
        <v>138</v>
      </c>
      <c r="L181" s="44"/>
      <c r="M181" s="226" t="s">
        <v>1</v>
      </c>
      <c r="N181" s="227" t="s">
        <v>41</v>
      </c>
      <c r="O181" s="91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0" t="s">
        <v>139</v>
      </c>
      <c r="AT181" s="230" t="s">
        <v>134</v>
      </c>
      <c r="AU181" s="230" t="s">
        <v>86</v>
      </c>
      <c r="AY181" s="17" t="s">
        <v>131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7" t="s">
        <v>84</v>
      </c>
      <c r="BK181" s="231">
        <f>ROUND(I181*H181,2)</f>
        <v>0</v>
      </c>
      <c r="BL181" s="17" t="s">
        <v>139</v>
      </c>
      <c r="BM181" s="230" t="s">
        <v>239</v>
      </c>
    </row>
    <row r="182" s="12" customFormat="1" ht="25.92" customHeight="1">
      <c r="A182" s="12"/>
      <c r="B182" s="203"/>
      <c r="C182" s="204"/>
      <c r="D182" s="205" t="s">
        <v>75</v>
      </c>
      <c r="E182" s="206" t="s">
        <v>240</v>
      </c>
      <c r="F182" s="206" t="s">
        <v>241</v>
      </c>
      <c r="G182" s="204"/>
      <c r="H182" s="204"/>
      <c r="I182" s="207"/>
      <c r="J182" s="208">
        <f>BK182</f>
        <v>0</v>
      </c>
      <c r="K182" s="204"/>
      <c r="L182" s="209"/>
      <c r="M182" s="210"/>
      <c r="N182" s="211"/>
      <c r="O182" s="211"/>
      <c r="P182" s="212">
        <f>P183+P267+P276+P337+P343</f>
        <v>0</v>
      </c>
      <c r="Q182" s="211"/>
      <c r="R182" s="212">
        <f>R183+R267+R276+R337+R343</f>
        <v>3.1956124999999997</v>
      </c>
      <c r="S182" s="211"/>
      <c r="T182" s="213">
        <f>T183+T267+T276+T337+T343</f>
        <v>2.2214999999999998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86</v>
      </c>
      <c r="AT182" s="215" t="s">
        <v>75</v>
      </c>
      <c r="AU182" s="215" t="s">
        <v>76</v>
      </c>
      <c r="AY182" s="214" t="s">
        <v>131</v>
      </c>
      <c r="BK182" s="216">
        <f>BK183+BK267+BK276+BK337+BK343</f>
        <v>0</v>
      </c>
    </row>
    <row r="183" s="12" customFormat="1" ht="22.8" customHeight="1">
      <c r="A183" s="12"/>
      <c r="B183" s="203"/>
      <c r="C183" s="204"/>
      <c r="D183" s="205" t="s">
        <v>75</v>
      </c>
      <c r="E183" s="217" t="s">
        <v>242</v>
      </c>
      <c r="F183" s="217" t="s">
        <v>243</v>
      </c>
      <c r="G183" s="204"/>
      <c r="H183" s="204"/>
      <c r="I183" s="207"/>
      <c r="J183" s="218">
        <f>BK183</f>
        <v>0</v>
      </c>
      <c r="K183" s="204"/>
      <c r="L183" s="209"/>
      <c r="M183" s="210"/>
      <c r="N183" s="211"/>
      <c r="O183" s="211"/>
      <c r="P183" s="212">
        <f>SUM(P184:P266)</f>
        <v>0</v>
      </c>
      <c r="Q183" s="211"/>
      <c r="R183" s="212">
        <f>SUM(R184:R266)</f>
        <v>1.0284100000000001</v>
      </c>
      <c r="S183" s="211"/>
      <c r="T183" s="213">
        <f>SUM(T184:T266)</f>
        <v>1.661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86</v>
      </c>
      <c r="AT183" s="215" t="s">
        <v>75</v>
      </c>
      <c r="AU183" s="215" t="s">
        <v>84</v>
      </c>
      <c r="AY183" s="214" t="s">
        <v>131</v>
      </c>
      <c r="BK183" s="216">
        <f>SUM(BK184:BK266)</f>
        <v>0</v>
      </c>
    </row>
    <row r="184" s="2" customFormat="1" ht="16.5" customHeight="1">
      <c r="A184" s="38"/>
      <c r="B184" s="39"/>
      <c r="C184" s="219" t="s">
        <v>7</v>
      </c>
      <c r="D184" s="219" t="s">
        <v>134</v>
      </c>
      <c r="E184" s="220" t="s">
        <v>244</v>
      </c>
      <c r="F184" s="221" t="s">
        <v>245</v>
      </c>
      <c r="G184" s="222" t="s">
        <v>246</v>
      </c>
      <c r="H184" s="223">
        <v>5</v>
      </c>
      <c r="I184" s="224"/>
      <c r="J184" s="225">
        <f>ROUND(I184*H184,2)</f>
        <v>0</v>
      </c>
      <c r="K184" s="221" t="s">
        <v>138</v>
      </c>
      <c r="L184" s="44"/>
      <c r="M184" s="226" t="s">
        <v>1</v>
      </c>
      <c r="N184" s="227" t="s">
        <v>41</v>
      </c>
      <c r="O184" s="91"/>
      <c r="P184" s="228">
        <f>O184*H184</f>
        <v>0</v>
      </c>
      <c r="Q184" s="228">
        <v>0</v>
      </c>
      <c r="R184" s="228">
        <f>Q184*H184</f>
        <v>0</v>
      </c>
      <c r="S184" s="228">
        <v>0.001</v>
      </c>
      <c r="T184" s="229">
        <f>S184*H184</f>
        <v>0.0050000000000000001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0" t="s">
        <v>217</v>
      </c>
      <c r="AT184" s="230" t="s">
        <v>134</v>
      </c>
      <c r="AU184" s="230" t="s">
        <v>86</v>
      </c>
      <c r="AY184" s="17" t="s">
        <v>131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7" t="s">
        <v>84</v>
      </c>
      <c r="BK184" s="231">
        <f>ROUND(I184*H184,2)</f>
        <v>0</v>
      </c>
      <c r="BL184" s="17" t="s">
        <v>217</v>
      </c>
      <c r="BM184" s="230" t="s">
        <v>247</v>
      </c>
    </row>
    <row r="185" s="2" customFormat="1" ht="24.15" customHeight="1">
      <c r="A185" s="38"/>
      <c r="B185" s="39"/>
      <c r="C185" s="219" t="s">
        <v>248</v>
      </c>
      <c r="D185" s="219" t="s">
        <v>134</v>
      </c>
      <c r="E185" s="220" t="s">
        <v>249</v>
      </c>
      <c r="F185" s="221" t="s">
        <v>250</v>
      </c>
      <c r="G185" s="222" t="s">
        <v>246</v>
      </c>
      <c r="H185" s="223">
        <v>69</v>
      </c>
      <c r="I185" s="224"/>
      <c r="J185" s="225">
        <f>ROUND(I185*H185,2)</f>
        <v>0</v>
      </c>
      <c r="K185" s="221" t="s">
        <v>138</v>
      </c>
      <c r="L185" s="44"/>
      <c r="M185" s="226" t="s">
        <v>1</v>
      </c>
      <c r="N185" s="227" t="s">
        <v>41</v>
      </c>
      <c r="O185" s="91"/>
      <c r="P185" s="228">
        <f>O185*H185</f>
        <v>0</v>
      </c>
      <c r="Q185" s="228">
        <v>0</v>
      </c>
      <c r="R185" s="228">
        <f>Q185*H185</f>
        <v>0</v>
      </c>
      <c r="S185" s="228">
        <v>0.024</v>
      </c>
      <c r="T185" s="229">
        <f>S185*H185</f>
        <v>1.6560000000000001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0" t="s">
        <v>217</v>
      </c>
      <c r="AT185" s="230" t="s">
        <v>134</v>
      </c>
      <c r="AU185" s="230" t="s">
        <v>86</v>
      </c>
      <c r="AY185" s="17" t="s">
        <v>131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7" t="s">
        <v>84</v>
      </c>
      <c r="BK185" s="231">
        <f>ROUND(I185*H185,2)</f>
        <v>0</v>
      </c>
      <c r="BL185" s="17" t="s">
        <v>217</v>
      </c>
      <c r="BM185" s="230" t="s">
        <v>251</v>
      </c>
    </row>
    <row r="186" s="13" customFormat="1">
      <c r="A186" s="13"/>
      <c r="B186" s="232"/>
      <c r="C186" s="233"/>
      <c r="D186" s="234" t="s">
        <v>141</v>
      </c>
      <c r="E186" s="235" t="s">
        <v>1</v>
      </c>
      <c r="F186" s="236" t="s">
        <v>252</v>
      </c>
      <c r="G186" s="233"/>
      <c r="H186" s="237">
        <v>26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141</v>
      </c>
      <c r="AU186" s="243" t="s">
        <v>86</v>
      </c>
      <c r="AV186" s="13" t="s">
        <v>86</v>
      </c>
      <c r="AW186" s="13" t="s">
        <v>32</v>
      </c>
      <c r="AX186" s="13" t="s">
        <v>76</v>
      </c>
      <c r="AY186" s="243" t="s">
        <v>131</v>
      </c>
    </row>
    <row r="187" s="13" customFormat="1">
      <c r="A187" s="13"/>
      <c r="B187" s="232"/>
      <c r="C187" s="233"/>
      <c r="D187" s="234" t="s">
        <v>141</v>
      </c>
      <c r="E187" s="235" t="s">
        <v>1</v>
      </c>
      <c r="F187" s="236" t="s">
        <v>253</v>
      </c>
      <c r="G187" s="233"/>
      <c r="H187" s="237">
        <v>22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141</v>
      </c>
      <c r="AU187" s="243" t="s">
        <v>86</v>
      </c>
      <c r="AV187" s="13" t="s">
        <v>86</v>
      </c>
      <c r="AW187" s="13" t="s">
        <v>32</v>
      </c>
      <c r="AX187" s="13" t="s">
        <v>76</v>
      </c>
      <c r="AY187" s="243" t="s">
        <v>131</v>
      </c>
    </row>
    <row r="188" s="13" customFormat="1">
      <c r="A188" s="13"/>
      <c r="B188" s="232"/>
      <c r="C188" s="233"/>
      <c r="D188" s="234" t="s">
        <v>141</v>
      </c>
      <c r="E188" s="235" t="s">
        <v>1</v>
      </c>
      <c r="F188" s="236" t="s">
        <v>254</v>
      </c>
      <c r="G188" s="233"/>
      <c r="H188" s="237">
        <v>21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141</v>
      </c>
      <c r="AU188" s="243" t="s">
        <v>86</v>
      </c>
      <c r="AV188" s="13" t="s">
        <v>86</v>
      </c>
      <c r="AW188" s="13" t="s">
        <v>32</v>
      </c>
      <c r="AX188" s="13" t="s">
        <v>76</v>
      </c>
      <c r="AY188" s="243" t="s">
        <v>131</v>
      </c>
    </row>
    <row r="189" s="14" customFormat="1">
      <c r="A189" s="14"/>
      <c r="B189" s="244"/>
      <c r="C189" s="245"/>
      <c r="D189" s="234" t="s">
        <v>141</v>
      </c>
      <c r="E189" s="246" t="s">
        <v>1</v>
      </c>
      <c r="F189" s="247" t="s">
        <v>148</v>
      </c>
      <c r="G189" s="245"/>
      <c r="H189" s="248">
        <v>69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141</v>
      </c>
      <c r="AU189" s="254" t="s">
        <v>86</v>
      </c>
      <c r="AV189" s="14" t="s">
        <v>139</v>
      </c>
      <c r="AW189" s="14" t="s">
        <v>32</v>
      </c>
      <c r="AX189" s="14" t="s">
        <v>84</v>
      </c>
      <c r="AY189" s="254" t="s">
        <v>131</v>
      </c>
    </row>
    <row r="190" s="2" customFormat="1" ht="24.15" customHeight="1">
      <c r="A190" s="38"/>
      <c r="B190" s="39"/>
      <c r="C190" s="219" t="s">
        <v>255</v>
      </c>
      <c r="D190" s="219" t="s">
        <v>134</v>
      </c>
      <c r="E190" s="220" t="s">
        <v>256</v>
      </c>
      <c r="F190" s="221" t="s">
        <v>257</v>
      </c>
      <c r="G190" s="222" t="s">
        <v>246</v>
      </c>
      <c r="H190" s="223">
        <v>33</v>
      </c>
      <c r="I190" s="224"/>
      <c r="J190" s="225">
        <f>ROUND(I190*H190,2)</f>
        <v>0</v>
      </c>
      <c r="K190" s="221" t="s">
        <v>138</v>
      </c>
      <c r="L190" s="44"/>
      <c r="M190" s="226" t="s">
        <v>1</v>
      </c>
      <c r="N190" s="227" t="s">
        <v>41</v>
      </c>
      <c r="O190" s="91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0" t="s">
        <v>139</v>
      </c>
      <c r="AT190" s="230" t="s">
        <v>134</v>
      </c>
      <c r="AU190" s="230" t="s">
        <v>86</v>
      </c>
      <c r="AY190" s="17" t="s">
        <v>131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7" t="s">
        <v>84</v>
      </c>
      <c r="BK190" s="231">
        <f>ROUND(I190*H190,2)</f>
        <v>0</v>
      </c>
      <c r="BL190" s="17" t="s">
        <v>139</v>
      </c>
      <c r="BM190" s="230" t="s">
        <v>258</v>
      </c>
    </row>
    <row r="191" s="15" customFormat="1">
      <c r="A191" s="15"/>
      <c r="B191" s="255"/>
      <c r="C191" s="256"/>
      <c r="D191" s="234" t="s">
        <v>141</v>
      </c>
      <c r="E191" s="257" t="s">
        <v>1</v>
      </c>
      <c r="F191" s="258" t="s">
        <v>259</v>
      </c>
      <c r="G191" s="256"/>
      <c r="H191" s="257" t="s">
        <v>1</v>
      </c>
      <c r="I191" s="259"/>
      <c r="J191" s="256"/>
      <c r="K191" s="256"/>
      <c r="L191" s="260"/>
      <c r="M191" s="261"/>
      <c r="N191" s="262"/>
      <c r="O191" s="262"/>
      <c r="P191" s="262"/>
      <c r="Q191" s="262"/>
      <c r="R191" s="262"/>
      <c r="S191" s="262"/>
      <c r="T191" s="26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4" t="s">
        <v>141</v>
      </c>
      <c r="AU191" s="264" t="s">
        <v>86</v>
      </c>
      <c r="AV191" s="15" t="s">
        <v>84</v>
      </c>
      <c r="AW191" s="15" t="s">
        <v>32</v>
      </c>
      <c r="AX191" s="15" t="s">
        <v>76</v>
      </c>
      <c r="AY191" s="264" t="s">
        <v>131</v>
      </c>
    </row>
    <row r="192" s="13" customFormat="1">
      <c r="A192" s="13"/>
      <c r="B192" s="232"/>
      <c r="C192" s="233"/>
      <c r="D192" s="234" t="s">
        <v>141</v>
      </c>
      <c r="E192" s="235" t="s">
        <v>1</v>
      </c>
      <c r="F192" s="236" t="s">
        <v>260</v>
      </c>
      <c r="G192" s="233"/>
      <c r="H192" s="237">
        <v>1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141</v>
      </c>
      <c r="AU192" s="243" t="s">
        <v>86</v>
      </c>
      <c r="AV192" s="13" t="s">
        <v>86</v>
      </c>
      <c r="AW192" s="13" t="s">
        <v>32</v>
      </c>
      <c r="AX192" s="13" t="s">
        <v>76</v>
      </c>
      <c r="AY192" s="243" t="s">
        <v>131</v>
      </c>
    </row>
    <row r="193" s="15" customFormat="1">
      <c r="A193" s="15"/>
      <c r="B193" s="255"/>
      <c r="C193" s="256"/>
      <c r="D193" s="234" t="s">
        <v>141</v>
      </c>
      <c r="E193" s="257" t="s">
        <v>1</v>
      </c>
      <c r="F193" s="258" t="s">
        <v>261</v>
      </c>
      <c r="G193" s="256"/>
      <c r="H193" s="257" t="s">
        <v>1</v>
      </c>
      <c r="I193" s="259"/>
      <c r="J193" s="256"/>
      <c r="K193" s="256"/>
      <c r="L193" s="260"/>
      <c r="M193" s="261"/>
      <c r="N193" s="262"/>
      <c r="O193" s="262"/>
      <c r="P193" s="262"/>
      <c r="Q193" s="262"/>
      <c r="R193" s="262"/>
      <c r="S193" s="262"/>
      <c r="T193" s="26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4" t="s">
        <v>141</v>
      </c>
      <c r="AU193" s="264" t="s">
        <v>86</v>
      </c>
      <c r="AV193" s="15" t="s">
        <v>84</v>
      </c>
      <c r="AW193" s="15" t="s">
        <v>32</v>
      </c>
      <c r="AX193" s="15" t="s">
        <v>76</v>
      </c>
      <c r="AY193" s="264" t="s">
        <v>131</v>
      </c>
    </row>
    <row r="194" s="13" customFormat="1">
      <c r="A194" s="13"/>
      <c r="B194" s="232"/>
      <c r="C194" s="233"/>
      <c r="D194" s="234" t="s">
        <v>141</v>
      </c>
      <c r="E194" s="235" t="s">
        <v>1</v>
      </c>
      <c r="F194" s="236" t="s">
        <v>262</v>
      </c>
      <c r="G194" s="233"/>
      <c r="H194" s="237">
        <v>10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141</v>
      </c>
      <c r="AU194" s="243" t="s">
        <v>86</v>
      </c>
      <c r="AV194" s="13" t="s">
        <v>86</v>
      </c>
      <c r="AW194" s="13" t="s">
        <v>32</v>
      </c>
      <c r="AX194" s="13" t="s">
        <v>76</v>
      </c>
      <c r="AY194" s="243" t="s">
        <v>131</v>
      </c>
    </row>
    <row r="195" s="15" customFormat="1">
      <c r="A195" s="15"/>
      <c r="B195" s="255"/>
      <c r="C195" s="256"/>
      <c r="D195" s="234" t="s">
        <v>141</v>
      </c>
      <c r="E195" s="257" t="s">
        <v>1</v>
      </c>
      <c r="F195" s="258" t="s">
        <v>263</v>
      </c>
      <c r="G195" s="256"/>
      <c r="H195" s="257" t="s">
        <v>1</v>
      </c>
      <c r="I195" s="259"/>
      <c r="J195" s="256"/>
      <c r="K195" s="256"/>
      <c r="L195" s="260"/>
      <c r="M195" s="261"/>
      <c r="N195" s="262"/>
      <c r="O195" s="262"/>
      <c r="P195" s="262"/>
      <c r="Q195" s="262"/>
      <c r="R195" s="262"/>
      <c r="S195" s="262"/>
      <c r="T195" s="26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4" t="s">
        <v>141</v>
      </c>
      <c r="AU195" s="264" t="s">
        <v>86</v>
      </c>
      <c r="AV195" s="15" t="s">
        <v>84</v>
      </c>
      <c r="AW195" s="15" t="s">
        <v>32</v>
      </c>
      <c r="AX195" s="15" t="s">
        <v>76</v>
      </c>
      <c r="AY195" s="264" t="s">
        <v>131</v>
      </c>
    </row>
    <row r="196" s="13" customFormat="1">
      <c r="A196" s="13"/>
      <c r="B196" s="232"/>
      <c r="C196" s="233"/>
      <c r="D196" s="234" t="s">
        <v>141</v>
      </c>
      <c r="E196" s="235" t="s">
        <v>1</v>
      </c>
      <c r="F196" s="236" t="s">
        <v>264</v>
      </c>
      <c r="G196" s="233"/>
      <c r="H196" s="237">
        <v>22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141</v>
      </c>
      <c r="AU196" s="243" t="s">
        <v>86</v>
      </c>
      <c r="AV196" s="13" t="s">
        <v>86</v>
      </c>
      <c r="AW196" s="13" t="s">
        <v>32</v>
      </c>
      <c r="AX196" s="13" t="s">
        <v>76</v>
      </c>
      <c r="AY196" s="243" t="s">
        <v>131</v>
      </c>
    </row>
    <row r="197" s="14" customFormat="1">
      <c r="A197" s="14"/>
      <c r="B197" s="244"/>
      <c r="C197" s="245"/>
      <c r="D197" s="234" t="s">
        <v>141</v>
      </c>
      <c r="E197" s="246" t="s">
        <v>1</v>
      </c>
      <c r="F197" s="247" t="s">
        <v>148</v>
      </c>
      <c r="G197" s="245"/>
      <c r="H197" s="248">
        <v>33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141</v>
      </c>
      <c r="AU197" s="254" t="s">
        <v>86</v>
      </c>
      <c r="AV197" s="14" t="s">
        <v>139</v>
      </c>
      <c r="AW197" s="14" t="s">
        <v>32</v>
      </c>
      <c r="AX197" s="14" t="s">
        <v>84</v>
      </c>
      <c r="AY197" s="254" t="s">
        <v>131</v>
      </c>
    </row>
    <row r="198" s="2" customFormat="1" ht="55.5" customHeight="1">
      <c r="A198" s="38"/>
      <c r="B198" s="39"/>
      <c r="C198" s="265" t="s">
        <v>265</v>
      </c>
      <c r="D198" s="265" t="s">
        <v>266</v>
      </c>
      <c r="E198" s="266" t="s">
        <v>267</v>
      </c>
      <c r="F198" s="267" t="s">
        <v>268</v>
      </c>
      <c r="G198" s="268" t="s">
        <v>246</v>
      </c>
      <c r="H198" s="269">
        <v>11</v>
      </c>
      <c r="I198" s="270"/>
      <c r="J198" s="271">
        <f>ROUND(I198*H198,2)</f>
        <v>0</v>
      </c>
      <c r="K198" s="267" t="s">
        <v>1</v>
      </c>
      <c r="L198" s="272"/>
      <c r="M198" s="273" t="s">
        <v>1</v>
      </c>
      <c r="N198" s="274" t="s">
        <v>41</v>
      </c>
      <c r="O198" s="91"/>
      <c r="P198" s="228">
        <f>O198*H198</f>
        <v>0</v>
      </c>
      <c r="Q198" s="228">
        <v>0.016</v>
      </c>
      <c r="R198" s="228">
        <f>Q198*H198</f>
        <v>0.17599999999999999</v>
      </c>
      <c r="S198" s="228">
        <v>0</v>
      </c>
      <c r="T198" s="22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0" t="s">
        <v>172</v>
      </c>
      <c r="AT198" s="230" t="s">
        <v>266</v>
      </c>
      <c r="AU198" s="230" t="s">
        <v>86</v>
      </c>
      <c r="AY198" s="17" t="s">
        <v>131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7" t="s">
        <v>84</v>
      </c>
      <c r="BK198" s="231">
        <f>ROUND(I198*H198,2)</f>
        <v>0</v>
      </c>
      <c r="BL198" s="17" t="s">
        <v>139</v>
      </c>
      <c r="BM198" s="230" t="s">
        <v>269</v>
      </c>
    </row>
    <row r="199" s="13" customFormat="1">
      <c r="A199" s="13"/>
      <c r="B199" s="232"/>
      <c r="C199" s="233"/>
      <c r="D199" s="234" t="s">
        <v>141</v>
      </c>
      <c r="E199" s="235" t="s">
        <v>1</v>
      </c>
      <c r="F199" s="236" t="s">
        <v>270</v>
      </c>
      <c r="G199" s="233"/>
      <c r="H199" s="237">
        <v>5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141</v>
      </c>
      <c r="AU199" s="243" t="s">
        <v>86</v>
      </c>
      <c r="AV199" s="13" t="s">
        <v>86</v>
      </c>
      <c r="AW199" s="13" t="s">
        <v>32</v>
      </c>
      <c r="AX199" s="13" t="s">
        <v>76</v>
      </c>
      <c r="AY199" s="243" t="s">
        <v>131</v>
      </c>
    </row>
    <row r="200" s="13" customFormat="1">
      <c r="A200" s="13"/>
      <c r="B200" s="232"/>
      <c r="C200" s="233"/>
      <c r="D200" s="234" t="s">
        <v>141</v>
      </c>
      <c r="E200" s="235" t="s">
        <v>1</v>
      </c>
      <c r="F200" s="236" t="s">
        <v>271</v>
      </c>
      <c r="G200" s="233"/>
      <c r="H200" s="237">
        <v>2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141</v>
      </c>
      <c r="AU200" s="243" t="s">
        <v>86</v>
      </c>
      <c r="AV200" s="13" t="s">
        <v>86</v>
      </c>
      <c r="AW200" s="13" t="s">
        <v>32</v>
      </c>
      <c r="AX200" s="13" t="s">
        <v>76</v>
      </c>
      <c r="AY200" s="243" t="s">
        <v>131</v>
      </c>
    </row>
    <row r="201" s="13" customFormat="1">
      <c r="A201" s="13"/>
      <c r="B201" s="232"/>
      <c r="C201" s="233"/>
      <c r="D201" s="234" t="s">
        <v>141</v>
      </c>
      <c r="E201" s="235" t="s">
        <v>1</v>
      </c>
      <c r="F201" s="236" t="s">
        <v>272</v>
      </c>
      <c r="G201" s="233"/>
      <c r="H201" s="237">
        <v>4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141</v>
      </c>
      <c r="AU201" s="243" t="s">
        <v>86</v>
      </c>
      <c r="AV201" s="13" t="s">
        <v>86</v>
      </c>
      <c r="AW201" s="13" t="s">
        <v>32</v>
      </c>
      <c r="AX201" s="13" t="s">
        <v>76</v>
      </c>
      <c r="AY201" s="243" t="s">
        <v>131</v>
      </c>
    </row>
    <row r="202" s="14" customFormat="1">
      <c r="A202" s="14"/>
      <c r="B202" s="244"/>
      <c r="C202" s="245"/>
      <c r="D202" s="234" t="s">
        <v>141</v>
      </c>
      <c r="E202" s="246" t="s">
        <v>1</v>
      </c>
      <c r="F202" s="247" t="s">
        <v>148</v>
      </c>
      <c r="G202" s="245"/>
      <c r="H202" s="248">
        <v>11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141</v>
      </c>
      <c r="AU202" s="254" t="s">
        <v>86</v>
      </c>
      <c r="AV202" s="14" t="s">
        <v>139</v>
      </c>
      <c r="AW202" s="14" t="s">
        <v>32</v>
      </c>
      <c r="AX202" s="14" t="s">
        <v>84</v>
      </c>
      <c r="AY202" s="254" t="s">
        <v>131</v>
      </c>
    </row>
    <row r="203" s="2" customFormat="1" ht="55.5" customHeight="1">
      <c r="A203" s="38"/>
      <c r="B203" s="39"/>
      <c r="C203" s="265" t="s">
        <v>273</v>
      </c>
      <c r="D203" s="265" t="s">
        <v>266</v>
      </c>
      <c r="E203" s="266" t="s">
        <v>274</v>
      </c>
      <c r="F203" s="267" t="s">
        <v>275</v>
      </c>
      <c r="G203" s="268" t="s">
        <v>246</v>
      </c>
      <c r="H203" s="269">
        <v>11</v>
      </c>
      <c r="I203" s="270"/>
      <c r="J203" s="271">
        <f>ROUND(I203*H203,2)</f>
        <v>0</v>
      </c>
      <c r="K203" s="267" t="s">
        <v>1</v>
      </c>
      <c r="L203" s="272"/>
      <c r="M203" s="273" t="s">
        <v>1</v>
      </c>
      <c r="N203" s="274" t="s">
        <v>41</v>
      </c>
      <c r="O203" s="91"/>
      <c r="P203" s="228">
        <f>O203*H203</f>
        <v>0</v>
      </c>
      <c r="Q203" s="228">
        <v>0.016</v>
      </c>
      <c r="R203" s="228">
        <f>Q203*H203</f>
        <v>0.17599999999999999</v>
      </c>
      <c r="S203" s="228">
        <v>0</v>
      </c>
      <c r="T203" s="22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0" t="s">
        <v>172</v>
      </c>
      <c r="AT203" s="230" t="s">
        <v>266</v>
      </c>
      <c r="AU203" s="230" t="s">
        <v>86</v>
      </c>
      <c r="AY203" s="17" t="s">
        <v>131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7" t="s">
        <v>84</v>
      </c>
      <c r="BK203" s="231">
        <f>ROUND(I203*H203,2)</f>
        <v>0</v>
      </c>
      <c r="BL203" s="17" t="s">
        <v>139</v>
      </c>
      <c r="BM203" s="230" t="s">
        <v>276</v>
      </c>
    </row>
    <row r="204" s="13" customFormat="1">
      <c r="A204" s="13"/>
      <c r="B204" s="232"/>
      <c r="C204" s="233"/>
      <c r="D204" s="234" t="s">
        <v>141</v>
      </c>
      <c r="E204" s="235" t="s">
        <v>1</v>
      </c>
      <c r="F204" s="236" t="s">
        <v>277</v>
      </c>
      <c r="G204" s="233"/>
      <c r="H204" s="237">
        <v>1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141</v>
      </c>
      <c r="AU204" s="243" t="s">
        <v>86</v>
      </c>
      <c r="AV204" s="13" t="s">
        <v>86</v>
      </c>
      <c r="AW204" s="13" t="s">
        <v>32</v>
      </c>
      <c r="AX204" s="13" t="s">
        <v>76</v>
      </c>
      <c r="AY204" s="243" t="s">
        <v>131</v>
      </c>
    </row>
    <row r="205" s="13" customFormat="1">
      <c r="A205" s="13"/>
      <c r="B205" s="232"/>
      <c r="C205" s="233"/>
      <c r="D205" s="234" t="s">
        <v>141</v>
      </c>
      <c r="E205" s="235" t="s">
        <v>1</v>
      </c>
      <c r="F205" s="236" t="s">
        <v>278</v>
      </c>
      <c r="G205" s="233"/>
      <c r="H205" s="237">
        <v>6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141</v>
      </c>
      <c r="AU205" s="243" t="s">
        <v>86</v>
      </c>
      <c r="AV205" s="13" t="s">
        <v>86</v>
      </c>
      <c r="AW205" s="13" t="s">
        <v>32</v>
      </c>
      <c r="AX205" s="13" t="s">
        <v>76</v>
      </c>
      <c r="AY205" s="243" t="s">
        <v>131</v>
      </c>
    </row>
    <row r="206" s="13" customFormat="1">
      <c r="A206" s="13"/>
      <c r="B206" s="232"/>
      <c r="C206" s="233"/>
      <c r="D206" s="234" t="s">
        <v>141</v>
      </c>
      <c r="E206" s="235" t="s">
        <v>1</v>
      </c>
      <c r="F206" s="236" t="s">
        <v>272</v>
      </c>
      <c r="G206" s="233"/>
      <c r="H206" s="237">
        <v>4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141</v>
      </c>
      <c r="AU206" s="243" t="s">
        <v>86</v>
      </c>
      <c r="AV206" s="13" t="s">
        <v>86</v>
      </c>
      <c r="AW206" s="13" t="s">
        <v>32</v>
      </c>
      <c r="AX206" s="13" t="s">
        <v>76</v>
      </c>
      <c r="AY206" s="243" t="s">
        <v>131</v>
      </c>
    </row>
    <row r="207" s="14" customFormat="1">
      <c r="A207" s="14"/>
      <c r="B207" s="244"/>
      <c r="C207" s="245"/>
      <c r="D207" s="234" t="s">
        <v>141</v>
      </c>
      <c r="E207" s="246" t="s">
        <v>1</v>
      </c>
      <c r="F207" s="247" t="s">
        <v>148</v>
      </c>
      <c r="G207" s="245"/>
      <c r="H207" s="248">
        <v>11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141</v>
      </c>
      <c r="AU207" s="254" t="s">
        <v>86</v>
      </c>
      <c r="AV207" s="14" t="s">
        <v>139</v>
      </c>
      <c r="AW207" s="14" t="s">
        <v>32</v>
      </c>
      <c r="AX207" s="14" t="s">
        <v>84</v>
      </c>
      <c r="AY207" s="254" t="s">
        <v>131</v>
      </c>
    </row>
    <row r="208" s="2" customFormat="1" ht="55.5" customHeight="1">
      <c r="A208" s="38"/>
      <c r="B208" s="39"/>
      <c r="C208" s="265" t="s">
        <v>279</v>
      </c>
      <c r="D208" s="265" t="s">
        <v>266</v>
      </c>
      <c r="E208" s="266" t="s">
        <v>280</v>
      </c>
      <c r="F208" s="267" t="s">
        <v>281</v>
      </c>
      <c r="G208" s="268" t="s">
        <v>246</v>
      </c>
      <c r="H208" s="269">
        <v>10</v>
      </c>
      <c r="I208" s="270"/>
      <c r="J208" s="271">
        <f>ROUND(I208*H208,2)</f>
        <v>0</v>
      </c>
      <c r="K208" s="267" t="s">
        <v>1</v>
      </c>
      <c r="L208" s="272"/>
      <c r="M208" s="273" t="s">
        <v>1</v>
      </c>
      <c r="N208" s="274" t="s">
        <v>41</v>
      </c>
      <c r="O208" s="91"/>
      <c r="P208" s="228">
        <f>O208*H208</f>
        <v>0</v>
      </c>
      <c r="Q208" s="228">
        <v>0.016</v>
      </c>
      <c r="R208" s="228">
        <f>Q208*H208</f>
        <v>0.16</v>
      </c>
      <c r="S208" s="228">
        <v>0</v>
      </c>
      <c r="T208" s="22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0" t="s">
        <v>172</v>
      </c>
      <c r="AT208" s="230" t="s">
        <v>266</v>
      </c>
      <c r="AU208" s="230" t="s">
        <v>86</v>
      </c>
      <c r="AY208" s="17" t="s">
        <v>131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7" t="s">
        <v>84</v>
      </c>
      <c r="BK208" s="231">
        <f>ROUND(I208*H208,2)</f>
        <v>0</v>
      </c>
      <c r="BL208" s="17" t="s">
        <v>139</v>
      </c>
      <c r="BM208" s="230" t="s">
        <v>282</v>
      </c>
    </row>
    <row r="209" s="13" customFormat="1">
      <c r="A209" s="13"/>
      <c r="B209" s="232"/>
      <c r="C209" s="233"/>
      <c r="D209" s="234" t="s">
        <v>141</v>
      </c>
      <c r="E209" s="235" t="s">
        <v>1</v>
      </c>
      <c r="F209" s="236" t="s">
        <v>283</v>
      </c>
      <c r="G209" s="233"/>
      <c r="H209" s="237">
        <v>2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141</v>
      </c>
      <c r="AU209" s="243" t="s">
        <v>86</v>
      </c>
      <c r="AV209" s="13" t="s">
        <v>86</v>
      </c>
      <c r="AW209" s="13" t="s">
        <v>32</v>
      </c>
      <c r="AX209" s="13" t="s">
        <v>76</v>
      </c>
      <c r="AY209" s="243" t="s">
        <v>131</v>
      </c>
    </row>
    <row r="210" s="13" customFormat="1">
      <c r="A210" s="13"/>
      <c r="B210" s="232"/>
      <c r="C210" s="233"/>
      <c r="D210" s="234" t="s">
        <v>141</v>
      </c>
      <c r="E210" s="235" t="s">
        <v>1</v>
      </c>
      <c r="F210" s="236" t="s">
        <v>284</v>
      </c>
      <c r="G210" s="233"/>
      <c r="H210" s="237">
        <v>4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141</v>
      </c>
      <c r="AU210" s="243" t="s">
        <v>86</v>
      </c>
      <c r="AV210" s="13" t="s">
        <v>86</v>
      </c>
      <c r="AW210" s="13" t="s">
        <v>32</v>
      </c>
      <c r="AX210" s="13" t="s">
        <v>76</v>
      </c>
      <c r="AY210" s="243" t="s">
        <v>131</v>
      </c>
    </row>
    <row r="211" s="13" customFormat="1">
      <c r="A211" s="13"/>
      <c r="B211" s="232"/>
      <c r="C211" s="233"/>
      <c r="D211" s="234" t="s">
        <v>141</v>
      </c>
      <c r="E211" s="235" t="s">
        <v>1</v>
      </c>
      <c r="F211" s="236" t="s">
        <v>285</v>
      </c>
      <c r="G211" s="233"/>
      <c r="H211" s="237">
        <v>4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141</v>
      </c>
      <c r="AU211" s="243" t="s">
        <v>86</v>
      </c>
      <c r="AV211" s="13" t="s">
        <v>86</v>
      </c>
      <c r="AW211" s="13" t="s">
        <v>32</v>
      </c>
      <c r="AX211" s="13" t="s">
        <v>76</v>
      </c>
      <c r="AY211" s="243" t="s">
        <v>131</v>
      </c>
    </row>
    <row r="212" s="14" customFormat="1">
      <c r="A212" s="14"/>
      <c r="B212" s="244"/>
      <c r="C212" s="245"/>
      <c r="D212" s="234" t="s">
        <v>141</v>
      </c>
      <c r="E212" s="246" t="s">
        <v>1</v>
      </c>
      <c r="F212" s="247" t="s">
        <v>148</v>
      </c>
      <c r="G212" s="245"/>
      <c r="H212" s="248">
        <v>10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141</v>
      </c>
      <c r="AU212" s="254" t="s">
        <v>86</v>
      </c>
      <c r="AV212" s="14" t="s">
        <v>139</v>
      </c>
      <c r="AW212" s="14" t="s">
        <v>32</v>
      </c>
      <c r="AX212" s="14" t="s">
        <v>84</v>
      </c>
      <c r="AY212" s="254" t="s">
        <v>131</v>
      </c>
    </row>
    <row r="213" s="2" customFormat="1" ht="55.5" customHeight="1">
      <c r="A213" s="38"/>
      <c r="B213" s="39"/>
      <c r="C213" s="265" t="s">
        <v>286</v>
      </c>
      <c r="D213" s="265" t="s">
        <v>266</v>
      </c>
      <c r="E213" s="266" t="s">
        <v>287</v>
      </c>
      <c r="F213" s="267" t="s">
        <v>288</v>
      </c>
      <c r="G213" s="268" t="s">
        <v>246</v>
      </c>
      <c r="H213" s="269">
        <v>1</v>
      </c>
      <c r="I213" s="270"/>
      <c r="J213" s="271">
        <f>ROUND(I213*H213,2)</f>
        <v>0</v>
      </c>
      <c r="K213" s="267" t="s">
        <v>1</v>
      </c>
      <c r="L213" s="272"/>
      <c r="M213" s="273" t="s">
        <v>1</v>
      </c>
      <c r="N213" s="274" t="s">
        <v>41</v>
      </c>
      <c r="O213" s="91"/>
      <c r="P213" s="228">
        <f>O213*H213</f>
        <v>0</v>
      </c>
      <c r="Q213" s="228">
        <v>0.016</v>
      </c>
      <c r="R213" s="228">
        <f>Q213*H213</f>
        <v>0.016</v>
      </c>
      <c r="S213" s="228">
        <v>0</v>
      </c>
      <c r="T213" s="22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0" t="s">
        <v>172</v>
      </c>
      <c r="AT213" s="230" t="s">
        <v>266</v>
      </c>
      <c r="AU213" s="230" t="s">
        <v>86</v>
      </c>
      <c r="AY213" s="17" t="s">
        <v>131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7" t="s">
        <v>84</v>
      </c>
      <c r="BK213" s="231">
        <f>ROUND(I213*H213,2)</f>
        <v>0</v>
      </c>
      <c r="BL213" s="17" t="s">
        <v>139</v>
      </c>
      <c r="BM213" s="230" t="s">
        <v>289</v>
      </c>
    </row>
    <row r="214" s="13" customFormat="1">
      <c r="A214" s="13"/>
      <c r="B214" s="232"/>
      <c r="C214" s="233"/>
      <c r="D214" s="234" t="s">
        <v>141</v>
      </c>
      <c r="E214" s="235" t="s">
        <v>1</v>
      </c>
      <c r="F214" s="236" t="s">
        <v>290</v>
      </c>
      <c r="G214" s="233"/>
      <c r="H214" s="237">
        <v>1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141</v>
      </c>
      <c r="AU214" s="243" t="s">
        <v>86</v>
      </c>
      <c r="AV214" s="13" t="s">
        <v>86</v>
      </c>
      <c r="AW214" s="13" t="s">
        <v>32</v>
      </c>
      <c r="AX214" s="13" t="s">
        <v>76</v>
      </c>
      <c r="AY214" s="243" t="s">
        <v>131</v>
      </c>
    </row>
    <row r="215" s="14" customFormat="1">
      <c r="A215" s="14"/>
      <c r="B215" s="244"/>
      <c r="C215" s="245"/>
      <c r="D215" s="234" t="s">
        <v>141</v>
      </c>
      <c r="E215" s="246" t="s">
        <v>1</v>
      </c>
      <c r="F215" s="247" t="s">
        <v>148</v>
      </c>
      <c r="G215" s="245"/>
      <c r="H215" s="248">
        <v>1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141</v>
      </c>
      <c r="AU215" s="254" t="s">
        <v>86</v>
      </c>
      <c r="AV215" s="14" t="s">
        <v>139</v>
      </c>
      <c r="AW215" s="14" t="s">
        <v>32</v>
      </c>
      <c r="AX215" s="14" t="s">
        <v>84</v>
      </c>
      <c r="AY215" s="254" t="s">
        <v>131</v>
      </c>
    </row>
    <row r="216" s="2" customFormat="1" ht="24.15" customHeight="1">
      <c r="A216" s="38"/>
      <c r="B216" s="39"/>
      <c r="C216" s="219" t="s">
        <v>291</v>
      </c>
      <c r="D216" s="219" t="s">
        <v>134</v>
      </c>
      <c r="E216" s="220" t="s">
        <v>292</v>
      </c>
      <c r="F216" s="221" t="s">
        <v>293</v>
      </c>
      <c r="G216" s="222" t="s">
        <v>246</v>
      </c>
      <c r="H216" s="223">
        <v>22</v>
      </c>
      <c r="I216" s="224"/>
      <c r="J216" s="225">
        <f>ROUND(I216*H216,2)</f>
        <v>0</v>
      </c>
      <c r="K216" s="221" t="s">
        <v>138</v>
      </c>
      <c r="L216" s="44"/>
      <c r="M216" s="226" t="s">
        <v>1</v>
      </c>
      <c r="N216" s="227" t="s">
        <v>41</v>
      </c>
      <c r="O216" s="91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0" t="s">
        <v>217</v>
      </c>
      <c r="AT216" s="230" t="s">
        <v>134</v>
      </c>
      <c r="AU216" s="230" t="s">
        <v>86</v>
      </c>
      <c r="AY216" s="17" t="s">
        <v>131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7" t="s">
        <v>84</v>
      </c>
      <c r="BK216" s="231">
        <f>ROUND(I216*H216,2)</f>
        <v>0</v>
      </c>
      <c r="BL216" s="17" t="s">
        <v>217</v>
      </c>
      <c r="BM216" s="230" t="s">
        <v>294</v>
      </c>
    </row>
    <row r="217" s="15" customFormat="1">
      <c r="A217" s="15"/>
      <c r="B217" s="255"/>
      <c r="C217" s="256"/>
      <c r="D217" s="234" t="s">
        <v>141</v>
      </c>
      <c r="E217" s="257" t="s">
        <v>1</v>
      </c>
      <c r="F217" s="258" t="s">
        <v>295</v>
      </c>
      <c r="G217" s="256"/>
      <c r="H217" s="257" t="s">
        <v>1</v>
      </c>
      <c r="I217" s="259"/>
      <c r="J217" s="256"/>
      <c r="K217" s="256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141</v>
      </c>
      <c r="AU217" s="264" t="s">
        <v>86</v>
      </c>
      <c r="AV217" s="15" t="s">
        <v>84</v>
      </c>
      <c r="AW217" s="15" t="s">
        <v>32</v>
      </c>
      <c r="AX217" s="15" t="s">
        <v>76</v>
      </c>
      <c r="AY217" s="264" t="s">
        <v>131</v>
      </c>
    </row>
    <row r="218" s="13" customFormat="1">
      <c r="A218" s="13"/>
      <c r="B218" s="232"/>
      <c r="C218" s="233"/>
      <c r="D218" s="234" t="s">
        <v>141</v>
      </c>
      <c r="E218" s="235" t="s">
        <v>1</v>
      </c>
      <c r="F218" s="236" t="s">
        <v>296</v>
      </c>
      <c r="G218" s="233"/>
      <c r="H218" s="237">
        <v>2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141</v>
      </c>
      <c r="AU218" s="243" t="s">
        <v>86</v>
      </c>
      <c r="AV218" s="13" t="s">
        <v>86</v>
      </c>
      <c r="AW218" s="13" t="s">
        <v>32</v>
      </c>
      <c r="AX218" s="13" t="s">
        <v>76</v>
      </c>
      <c r="AY218" s="243" t="s">
        <v>131</v>
      </c>
    </row>
    <row r="219" s="15" customFormat="1">
      <c r="A219" s="15"/>
      <c r="B219" s="255"/>
      <c r="C219" s="256"/>
      <c r="D219" s="234" t="s">
        <v>141</v>
      </c>
      <c r="E219" s="257" t="s">
        <v>1</v>
      </c>
      <c r="F219" s="258" t="s">
        <v>297</v>
      </c>
      <c r="G219" s="256"/>
      <c r="H219" s="257" t="s">
        <v>1</v>
      </c>
      <c r="I219" s="259"/>
      <c r="J219" s="256"/>
      <c r="K219" s="256"/>
      <c r="L219" s="260"/>
      <c r="M219" s="261"/>
      <c r="N219" s="262"/>
      <c r="O219" s="262"/>
      <c r="P219" s="262"/>
      <c r="Q219" s="262"/>
      <c r="R219" s="262"/>
      <c r="S219" s="262"/>
      <c r="T219" s="26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4" t="s">
        <v>141</v>
      </c>
      <c r="AU219" s="264" t="s">
        <v>86</v>
      </c>
      <c r="AV219" s="15" t="s">
        <v>84</v>
      </c>
      <c r="AW219" s="15" t="s">
        <v>32</v>
      </c>
      <c r="AX219" s="15" t="s">
        <v>76</v>
      </c>
      <c r="AY219" s="264" t="s">
        <v>131</v>
      </c>
    </row>
    <row r="220" s="13" customFormat="1">
      <c r="A220" s="13"/>
      <c r="B220" s="232"/>
      <c r="C220" s="233"/>
      <c r="D220" s="234" t="s">
        <v>141</v>
      </c>
      <c r="E220" s="235" t="s">
        <v>1</v>
      </c>
      <c r="F220" s="236" t="s">
        <v>298</v>
      </c>
      <c r="G220" s="233"/>
      <c r="H220" s="237">
        <v>12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141</v>
      </c>
      <c r="AU220" s="243" t="s">
        <v>86</v>
      </c>
      <c r="AV220" s="13" t="s">
        <v>86</v>
      </c>
      <c r="AW220" s="13" t="s">
        <v>32</v>
      </c>
      <c r="AX220" s="13" t="s">
        <v>76</v>
      </c>
      <c r="AY220" s="243" t="s">
        <v>131</v>
      </c>
    </row>
    <row r="221" s="13" customFormat="1">
      <c r="A221" s="13"/>
      <c r="B221" s="232"/>
      <c r="C221" s="233"/>
      <c r="D221" s="234" t="s">
        <v>141</v>
      </c>
      <c r="E221" s="235" t="s">
        <v>1</v>
      </c>
      <c r="F221" s="236" t="s">
        <v>299</v>
      </c>
      <c r="G221" s="233"/>
      <c r="H221" s="237">
        <v>8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141</v>
      </c>
      <c r="AU221" s="243" t="s">
        <v>86</v>
      </c>
      <c r="AV221" s="13" t="s">
        <v>86</v>
      </c>
      <c r="AW221" s="13" t="s">
        <v>32</v>
      </c>
      <c r="AX221" s="13" t="s">
        <v>76</v>
      </c>
      <c r="AY221" s="243" t="s">
        <v>131</v>
      </c>
    </row>
    <row r="222" s="14" customFormat="1">
      <c r="A222" s="14"/>
      <c r="B222" s="244"/>
      <c r="C222" s="245"/>
      <c r="D222" s="234" t="s">
        <v>141</v>
      </c>
      <c r="E222" s="246" t="s">
        <v>1</v>
      </c>
      <c r="F222" s="247" t="s">
        <v>148</v>
      </c>
      <c r="G222" s="245"/>
      <c r="H222" s="248">
        <v>22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141</v>
      </c>
      <c r="AU222" s="254" t="s">
        <v>86</v>
      </c>
      <c r="AV222" s="14" t="s">
        <v>139</v>
      </c>
      <c r="AW222" s="14" t="s">
        <v>32</v>
      </c>
      <c r="AX222" s="14" t="s">
        <v>84</v>
      </c>
      <c r="AY222" s="254" t="s">
        <v>131</v>
      </c>
    </row>
    <row r="223" s="2" customFormat="1" ht="62.7" customHeight="1">
      <c r="A223" s="38"/>
      <c r="B223" s="39"/>
      <c r="C223" s="265" t="s">
        <v>300</v>
      </c>
      <c r="D223" s="265" t="s">
        <v>266</v>
      </c>
      <c r="E223" s="266" t="s">
        <v>301</v>
      </c>
      <c r="F223" s="267" t="s">
        <v>302</v>
      </c>
      <c r="G223" s="268" t="s">
        <v>246</v>
      </c>
      <c r="H223" s="269">
        <v>12</v>
      </c>
      <c r="I223" s="270"/>
      <c r="J223" s="271">
        <f>ROUND(I223*H223,2)</f>
        <v>0</v>
      </c>
      <c r="K223" s="267" t="s">
        <v>1</v>
      </c>
      <c r="L223" s="272"/>
      <c r="M223" s="273" t="s">
        <v>1</v>
      </c>
      <c r="N223" s="274" t="s">
        <v>41</v>
      </c>
      <c r="O223" s="91"/>
      <c r="P223" s="228">
        <f>O223*H223</f>
        <v>0</v>
      </c>
      <c r="Q223" s="228">
        <v>0.016</v>
      </c>
      <c r="R223" s="228">
        <f>Q223*H223</f>
        <v>0.192</v>
      </c>
      <c r="S223" s="228">
        <v>0</v>
      </c>
      <c r="T223" s="22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0" t="s">
        <v>172</v>
      </c>
      <c r="AT223" s="230" t="s">
        <v>266</v>
      </c>
      <c r="AU223" s="230" t="s">
        <v>86</v>
      </c>
      <c r="AY223" s="17" t="s">
        <v>131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7" t="s">
        <v>84</v>
      </c>
      <c r="BK223" s="231">
        <f>ROUND(I223*H223,2)</f>
        <v>0</v>
      </c>
      <c r="BL223" s="17" t="s">
        <v>139</v>
      </c>
      <c r="BM223" s="230" t="s">
        <v>303</v>
      </c>
    </row>
    <row r="224" s="13" customFormat="1">
      <c r="A224" s="13"/>
      <c r="B224" s="232"/>
      <c r="C224" s="233"/>
      <c r="D224" s="234" t="s">
        <v>141</v>
      </c>
      <c r="E224" s="235" t="s">
        <v>1</v>
      </c>
      <c r="F224" s="236" t="s">
        <v>304</v>
      </c>
      <c r="G224" s="233"/>
      <c r="H224" s="237">
        <v>6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141</v>
      </c>
      <c r="AU224" s="243" t="s">
        <v>86</v>
      </c>
      <c r="AV224" s="13" t="s">
        <v>86</v>
      </c>
      <c r="AW224" s="13" t="s">
        <v>32</v>
      </c>
      <c r="AX224" s="13" t="s">
        <v>76</v>
      </c>
      <c r="AY224" s="243" t="s">
        <v>131</v>
      </c>
    </row>
    <row r="225" s="13" customFormat="1">
      <c r="A225" s="13"/>
      <c r="B225" s="232"/>
      <c r="C225" s="233"/>
      <c r="D225" s="234" t="s">
        <v>141</v>
      </c>
      <c r="E225" s="235" t="s">
        <v>1</v>
      </c>
      <c r="F225" s="236" t="s">
        <v>305</v>
      </c>
      <c r="G225" s="233"/>
      <c r="H225" s="237">
        <v>6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141</v>
      </c>
      <c r="AU225" s="243" t="s">
        <v>86</v>
      </c>
      <c r="AV225" s="13" t="s">
        <v>86</v>
      </c>
      <c r="AW225" s="13" t="s">
        <v>32</v>
      </c>
      <c r="AX225" s="13" t="s">
        <v>76</v>
      </c>
      <c r="AY225" s="243" t="s">
        <v>131</v>
      </c>
    </row>
    <row r="226" s="14" customFormat="1">
      <c r="A226" s="14"/>
      <c r="B226" s="244"/>
      <c r="C226" s="245"/>
      <c r="D226" s="234" t="s">
        <v>141</v>
      </c>
      <c r="E226" s="246" t="s">
        <v>1</v>
      </c>
      <c r="F226" s="247" t="s">
        <v>148</v>
      </c>
      <c r="G226" s="245"/>
      <c r="H226" s="248">
        <v>12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141</v>
      </c>
      <c r="AU226" s="254" t="s">
        <v>86</v>
      </c>
      <c r="AV226" s="14" t="s">
        <v>139</v>
      </c>
      <c r="AW226" s="14" t="s">
        <v>32</v>
      </c>
      <c r="AX226" s="14" t="s">
        <v>84</v>
      </c>
      <c r="AY226" s="254" t="s">
        <v>131</v>
      </c>
    </row>
    <row r="227" s="2" customFormat="1" ht="55.5" customHeight="1">
      <c r="A227" s="38"/>
      <c r="B227" s="39"/>
      <c r="C227" s="265" t="s">
        <v>306</v>
      </c>
      <c r="D227" s="265" t="s">
        <v>266</v>
      </c>
      <c r="E227" s="266" t="s">
        <v>307</v>
      </c>
      <c r="F227" s="267" t="s">
        <v>308</v>
      </c>
      <c r="G227" s="268" t="s">
        <v>246</v>
      </c>
      <c r="H227" s="269">
        <v>8</v>
      </c>
      <c r="I227" s="270"/>
      <c r="J227" s="271">
        <f>ROUND(I227*H227,2)</f>
        <v>0</v>
      </c>
      <c r="K227" s="267" t="s">
        <v>1</v>
      </c>
      <c r="L227" s="272"/>
      <c r="M227" s="273" t="s">
        <v>1</v>
      </c>
      <c r="N227" s="274" t="s">
        <v>41</v>
      </c>
      <c r="O227" s="91"/>
      <c r="P227" s="228">
        <f>O227*H227</f>
        <v>0</v>
      </c>
      <c r="Q227" s="228">
        <v>0.016</v>
      </c>
      <c r="R227" s="228">
        <f>Q227*H227</f>
        <v>0.128</v>
      </c>
      <c r="S227" s="228">
        <v>0</v>
      </c>
      <c r="T227" s="22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0" t="s">
        <v>172</v>
      </c>
      <c r="AT227" s="230" t="s">
        <v>266</v>
      </c>
      <c r="AU227" s="230" t="s">
        <v>86</v>
      </c>
      <c r="AY227" s="17" t="s">
        <v>131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7" t="s">
        <v>84</v>
      </c>
      <c r="BK227" s="231">
        <f>ROUND(I227*H227,2)</f>
        <v>0</v>
      </c>
      <c r="BL227" s="17" t="s">
        <v>139</v>
      </c>
      <c r="BM227" s="230" t="s">
        <v>309</v>
      </c>
    </row>
    <row r="228" s="13" customFormat="1">
      <c r="A228" s="13"/>
      <c r="B228" s="232"/>
      <c r="C228" s="233"/>
      <c r="D228" s="234" t="s">
        <v>141</v>
      </c>
      <c r="E228" s="235" t="s">
        <v>1</v>
      </c>
      <c r="F228" s="236" t="s">
        <v>310</v>
      </c>
      <c r="G228" s="233"/>
      <c r="H228" s="237">
        <v>8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141</v>
      </c>
      <c r="AU228" s="243" t="s">
        <v>86</v>
      </c>
      <c r="AV228" s="13" t="s">
        <v>86</v>
      </c>
      <c r="AW228" s="13" t="s">
        <v>32</v>
      </c>
      <c r="AX228" s="13" t="s">
        <v>76</v>
      </c>
      <c r="AY228" s="243" t="s">
        <v>131</v>
      </c>
    </row>
    <row r="229" s="14" customFormat="1">
      <c r="A229" s="14"/>
      <c r="B229" s="244"/>
      <c r="C229" s="245"/>
      <c r="D229" s="234" t="s">
        <v>141</v>
      </c>
      <c r="E229" s="246" t="s">
        <v>1</v>
      </c>
      <c r="F229" s="247" t="s">
        <v>148</v>
      </c>
      <c r="G229" s="245"/>
      <c r="H229" s="248">
        <v>8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141</v>
      </c>
      <c r="AU229" s="254" t="s">
        <v>86</v>
      </c>
      <c r="AV229" s="14" t="s">
        <v>139</v>
      </c>
      <c r="AW229" s="14" t="s">
        <v>32</v>
      </c>
      <c r="AX229" s="14" t="s">
        <v>84</v>
      </c>
      <c r="AY229" s="254" t="s">
        <v>131</v>
      </c>
    </row>
    <row r="230" s="2" customFormat="1" ht="55.5" customHeight="1">
      <c r="A230" s="38"/>
      <c r="B230" s="39"/>
      <c r="C230" s="265" t="s">
        <v>311</v>
      </c>
      <c r="D230" s="265" t="s">
        <v>266</v>
      </c>
      <c r="E230" s="266" t="s">
        <v>312</v>
      </c>
      <c r="F230" s="267" t="s">
        <v>313</v>
      </c>
      <c r="G230" s="268" t="s">
        <v>246</v>
      </c>
      <c r="H230" s="269">
        <v>2</v>
      </c>
      <c r="I230" s="270"/>
      <c r="J230" s="271">
        <f>ROUND(I230*H230,2)</f>
        <v>0</v>
      </c>
      <c r="K230" s="267" t="s">
        <v>1</v>
      </c>
      <c r="L230" s="272"/>
      <c r="M230" s="273" t="s">
        <v>1</v>
      </c>
      <c r="N230" s="274" t="s">
        <v>41</v>
      </c>
      <c r="O230" s="91"/>
      <c r="P230" s="228">
        <f>O230*H230</f>
        <v>0</v>
      </c>
      <c r="Q230" s="228">
        <v>0.016</v>
      </c>
      <c r="R230" s="228">
        <f>Q230*H230</f>
        <v>0.032000000000000001</v>
      </c>
      <c r="S230" s="228">
        <v>0</v>
      </c>
      <c r="T230" s="22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0" t="s">
        <v>172</v>
      </c>
      <c r="AT230" s="230" t="s">
        <v>266</v>
      </c>
      <c r="AU230" s="230" t="s">
        <v>86</v>
      </c>
      <c r="AY230" s="17" t="s">
        <v>131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7" t="s">
        <v>84</v>
      </c>
      <c r="BK230" s="231">
        <f>ROUND(I230*H230,2)</f>
        <v>0</v>
      </c>
      <c r="BL230" s="17" t="s">
        <v>139</v>
      </c>
      <c r="BM230" s="230" t="s">
        <v>314</v>
      </c>
    </row>
    <row r="231" s="13" customFormat="1">
      <c r="A231" s="13"/>
      <c r="B231" s="232"/>
      <c r="C231" s="233"/>
      <c r="D231" s="234" t="s">
        <v>141</v>
      </c>
      <c r="E231" s="235" t="s">
        <v>1</v>
      </c>
      <c r="F231" s="236" t="s">
        <v>315</v>
      </c>
      <c r="G231" s="233"/>
      <c r="H231" s="237">
        <v>2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141</v>
      </c>
      <c r="AU231" s="243" t="s">
        <v>86</v>
      </c>
      <c r="AV231" s="13" t="s">
        <v>86</v>
      </c>
      <c r="AW231" s="13" t="s">
        <v>32</v>
      </c>
      <c r="AX231" s="13" t="s">
        <v>76</v>
      </c>
      <c r="AY231" s="243" t="s">
        <v>131</v>
      </c>
    </row>
    <row r="232" s="14" customFormat="1">
      <c r="A232" s="14"/>
      <c r="B232" s="244"/>
      <c r="C232" s="245"/>
      <c r="D232" s="234" t="s">
        <v>141</v>
      </c>
      <c r="E232" s="246" t="s">
        <v>1</v>
      </c>
      <c r="F232" s="247" t="s">
        <v>148</v>
      </c>
      <c r="G232" s="245"/>
      <c r="H232" s="248">
        <v>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141</v>
      </c>
      <c r="AU232" s="254" t="s">
        <v>86</v>
      </c>
      <c r="AV232" s="14" t="s">
        <v>139</v>
      </c>
      <c r="AW232" s="14" t="s">
        <v>32</v>
      </c>
      <c r="AX232" s="14" t="s">
        <v>84</v>
      </c>
      <c r="AY232" s="254" t="s">
        <v>131</v>
      </c>
    </row>
    <row r="233" s="2" customFormat="1" ht="24.15" customHeight="1">
      <c r="A233" s="38"/>
      <c r="B233" s="39"/>
      <c r="C233" s="219" t="s">
        <v>316</v>
      </c>
      <c r="D233" s="219" t="s">
        <v>134</v>
      </c>
      <c r="E233" s="220" t="s">
        <v>317</v>
      </c>
      <c r="F233" s="221" t="s">
        <v>318</v>
      </c>
      <c r="G233" s="222" t="s">
        <v>246</v>
      </c>
      <c r="H233" s="223">
        <v>1</v>
      </c>
      <c r="I233" s="224"/>
      <c r="J233" s="225">
        <f>ROUND(I233*H233,2)</f>
        <v>0</v>
      </c>
      <c r="K233" s="221" t="s">
        <v>138</v>
      </c>
      <c r="L233" s="44"/>
      <c r="M233" s="226" t="s">
        <v>1</v>
      </c>
      <c r="N233" s="227" t="s">
        <v>41</v>
      </c>
      <c r="O233" s="91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0" t="s">
        <v>217</v>
      </c>
      <c r="AT233" s="230" t="s">
        <v>134</v>
      </c>
      <c r="AU233" s="230" t="s">
        <v>86</v>
      </c>
      <c r="AY233" s="17" t="s">
        <v>131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7" t="s">
        <v>84</v>
      </c>
      <c r="BK233" s="231">
        <f>ROUND(I233*H233,2)</f>
        <v>0</v>
      </c>
      <c r="BL233" s="17" t="s">
        <v>217</v>
      </c>
      <c r="BM233" s="230" t="s">
        <v>319</v>
      </c>
    </row>
    <row r="234" s="15" customFormat="1">
      <c r="A234" s="15"/>
      <c r="B234" s="255"/>
      <c r="C234" s="256"/>
      <c r="D234" s="234" t="s">
        <v>141</v>
      </c>
      <c r="E234" s="257" t="s">
        <v>1</v>
      </c>
      <c r="F234" s="258" t="s">
        <v>263</v>
      </c>
      <c r="G234" s="256"/>
      <c r="H234" s="257" t="s">
        <v>1</v>
      </c>
      <c r="I234" s="259"/>
      <c r="J234" s="256"/>
      <c r="K234" s="256"/>
      <c r="L234" s="260"/>
      <c r="M234" s="261"/>
      <c r="N234" s="262"/>
      <c r="O234" s="262"/>
      <c r="P234" s="262"/>
      <c r="Q234" s="262"/>
      <c r="R234" s="262"/>
      <c r="S234" s="262"/>
      <c r="T234" s="26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4" t="s">
        <v>141</v>
      </c>
      <c r="AU234" s="264" t="s">
        <v>86</v>
      </c>
      <c r="AV234" s="15" t="s">
        <v>84</v>
      </c>
      <c r="AW234" s="15" t="s">
        <v>32</v>
      </c>
      <c r="AX234" s="15" t="s">
        <v>76</v>
      </c>
      <c r="AY234" s="264" t="s">
        <v>131</v>
      </c>
    </row>
    <row r="235" s="13" customFormat="1">
      <c r="A235" s="13"/>
      <c r="B235" s="232"/>
      <c r="C235" s="233"/>
      <c r="D235" s="234" t="s">
        <v>141</v>
      </c>
      <c r="E235" s="235" t="s">
        <v>1</v>
      </c>
      <c r="F235" s="236" t="s">
        <v>320</v>
      </c>
      <c r="G235" s="233"/>
      <c r="H235" s="237">
        <v>1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141</v>
      </c>
      <c r="AU235" s="243" t="s">
        <v>86</v>
      </c>
      <c r="AV235" s="13" t="s">
        <v>86</v>
      </c>
      <c r="AW235" s="13" t="s">
        <v>32</v>
      </c>
      <c r="AX235" s="13" t="s">
        <v>76</v>
      </c>
      <c r="AY235" s="243" t="s">
        <v>131</v>
      </c>
    </row>
    <row r="236" s="14" customFormat="1">
      <c r="A236" s="14"/>
      <c r="B236" s="244"/>
      <c r="C236" s="245"/>
      <c r="D236" s="234" t="s">
        <v>141</v>
      </c>
      <c r="E236" s="246" t="s">
        <v>1</v>
      </c>
      <c r="F236" s="247" t="s">
        <v>148</v>
      </c>
      <c r="G236" s="245"/>
      <c r="H236" s="248">
        <v>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141</v>
      </c>
      <c r="AU236" s="254" t="s">
        <v>86</v>
      </c>
      <c r="AV236" s="14" t="s">
        <v>139</v>
      </c>
      <c r="AW236" s="14" t="s">
        <v>32</v>
      </c>
      <c r="AX236" s="14" t="s">
        <v>84</v>
      </c>
      <c r="AY236" s="254" t="s">
        <v>131</v>
      </c>
    </row>
    <row r="237" s="2" customFormat="1" ht="55.5" customHeight="1">
      <c r="A237" s="38"/>
      <c r="B237" s="39"/>
      <c r="C237" s="265" t="s">
        <v>321</v>
      </c>
      <c r="D237" s="265" t="s">
        <v>266</v>
      </c>
      <c r="E237" s="266" t="s">
        <v>322</v>
      </c>
      <c r="F237" s="267" t="s">
        <v>323</v>
      </c>
      <c r="G237" s="268" t="s">
        <v>246</v>
      </c>
      <c r="H237" s="269">
        <v>1</v>
      </c>
      <c r="I237" s="270"/>
      <c r="J237" s="271">
        <f>ROUND(I237*H237,2)</f>
        <v>0</v>
      </c>
      <c r="K237" s="267" t="s">
        <v>1</v>
      </c>
      <c r="L237" s="272"/>
      <c r="M237" s="273" t="s">
        <v>1</v>
      </c>
      <c r="N237" s="274" t="s">
        <v>41</v>
      </c>
      <c r="O237" s="91"/>
      <c r="P237" s="228">
        <f>O237*H237</f>
        <v>0</v>
      </c>
      <c r="Q237" s="228">
        <v>0.017500000000000002</v>
      </c>
      <c r="R237" s="228">
        <f>Q237*H237</f>
        <v>0.017500000000000002</v>
      </c>
      <c r="S237" s="228">
        <v>0</v>
      </c>
      <c r="T237" s="22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0" t="s">
        <v>316</v>
      </c>
      <c r="AT237" s="230" t="s">
        <v>266</v>
      </c>
      <c r="AU237" s="230" t="s">
        <v>86</v>
      </c>
      <c r="AY237" s="17" t="s">
        <v>131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7" t="s">
        <v>84</v>
      </c>
      <c r="BK237" s="231">
        <f>ROUND(I237*H237,2)</f>
        <v>0</v>
      </c>
      <c r="BL237" s="17" t="s">
        <v>217</v>
      </c>
      <c r="BM237" s="230" t="s">
        <v>324</v>
      </c>
    </row>
    <row r="238" s="13" customFormat="1">
      <c r="A238" s="13"/>
      <c r="B238" s="232"/>
      <c r="C238" s="233"/>
      <c r="D238" s="234" t="s">
        <v>141</v>
      </c>
      <c r="E238" s="235" t="s">
        <v>1</v>
      </c>
      <c r="F238" s="236" t="s">
        <v>325</v>
      </c>
      <c r="G238" s="233"/>
      <c r="H238" s="237">
        <v>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141</v>
      </c>
      <c r="AU238" s="243" t="s">
        <v>86</v>
      </c>
      <c r="AV238" s="13" t="s">
        <v>86</v>
      </c>
      <c r="AW238" s="13" t="s">
        <v>32</v>
      </c>
      <c r="AX238" s="13" t="s">
        <v>76</v>
      </c>
      <c r="AY238" s="243" t="s">
        <v>131</v>
      </c>
    </row>
    <row r="239" s="14" customFormat="1">
      <c r="A239" s="14"/>
      <c r="B239" s="244"/>
      <c r="C239" s="245"/>
      <c r="D239" s="234" t="s">
        <v>141</v>
      </c>
      <c r="E239" s="246" t="s">
        <v>1</v>
      </c>
      <c r="F239" s="247" t="s">
        <v>148</v>
      </c>
      <c r="G239" s="245"/>
      <c r="H239" s="248">
        <v>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141</v>
      </c>
      <c r="AU239" s="254" t="s">
        <v>86</v>
      </c>
      <c r="AV239" s="14" t="s">
        <v>139</v>
      </c>
      <c r="AW239" s="14" t="s">
        <v>32</v>
      </c>
      <c r="AX239" s="14" t="s">
        <v>84</v>
      </c>
      <c r="AY239" s="254" t="s">
        <v>131</v>
      </c>
    </row>
    <row r="240" s="2" customFormat="1" ht="24.15" customHeight="1">
      <c r="A240" s="38"/>
      <c r="B240" s="39"/>
      <c r="C240" s="219" t="s">
        <v>326</v>
      </c>
      <c r="D240" s="219" t="s">
        <v>134</v>
      </c>
      <c r="E240" s="220" t="s">
        <v>327</v>
      </c>
      <c r="F240" s="221" t="s">
        <v>328</v>
      </c>
      <c r="G240" s="222" t="s">
        <v>246</v>
      </c>
      <c r="H240" s="223">
        <v>7</v>
      </c>
      <c r="I240" s="224"/>
      <c r="J240" s="225">
        <f>ROUND(I240*H240,2)</f>
        <v>0</v>
      </c>
      <c r="K240" s="221" t="s">
        <v>138</v>
      </c>
      <c r="L240" s="44"/>
      <c r="M240" s="226" t="s">
        <v>1</v>
      </c>
      <c r="N240" s="227" t="s">
        <v>41</v>
      </c>
      <c r="O240" s="91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0" t="s">
        <v>217</v>
      </c>
      <c r="AT240" s="230" t="s">
        <v>134</v>
      </c>
      <c r="AU240" s="230" t="s">
        <v>86</v>
      </c>
      <c r="AY240" s="17" t="s">
        <v>131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7" t="s">
        <v>84</v>
      </c>
      <c r="BK240" s="231">
        <f>ROUND(I240*H240,2)</f>
        <v>0</v>
      </c>
      <c r="BL240" s="17" t="s">
        <v>217</v>
      </c>
      <c r="BM240" s="230" t="s">
        <v>329</v>
      </c>
    </row>
    <row r="241" s="15" customFormat="1">
      <c r="A241" s="15"/>
      <c r="B241" s="255"/>
      <c r="C241" s="256"/>
      <c r="D241" s="234" t="s">
        <v>141</v>
      </c>
      <c r="E241" s="257" t="s">
        <v>1</v>
      </c>
      <c r="F241" s="258" t="s">
        <v>295</v>
      </c>
      <c r="G241" s="256"/>
      <c r="H241" s="257" t="s">
        <v>1</v>
      </c>
      <c r="I241" s="259"/>
      <c r="J241" s="256"/>
      <c r="K241" s="256"/>
      <c r="L241" s="260"/>
      <c r="M241" s="261"/>
      <c r="N241" s="262"/>
      <c r="O241" s="262"/>
      <c r="P241" s="262"/>
      <c r="Q241" s="262"/>
      <c r="R241" s="262"/>
      <c r="S241" s="262"/>
      <c r="T241" s="26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4" t="s">
        <v>141</v>
      </c>
      <c r="AU241" s="264" t="s">
        <v>86</v>
      </c>
      <c r="AV241" s="15" t="s">
        <v>84</v>
      </c>
      <c r="AW241" s="15" t="s">
        <v>32</v>
      </c>
      <c r="AX241" s="15" t="s">
        <v>76</v>
      </c>
      <c r="AY241" s="264" t="s">
        <v>131</v>
      </c>
    </row>
    <row r="242" s="13" customFormat="1">
      <c r="A242" s="13"/>
      <c r="B242" s="232"/>
      <c r="C242" s="233"/>
      <c r="D242" s="234" t="s">
        <v>141</v>
      </c>
      <c r="E242" s="235" t="s">
        <v>1</v>
      </c>
      <c r="F242" s="236" t="s">
        <v>330</v>
      </c>
      <c r="G242" s="233"/>
      <c r="H242" s="237">
        <v>7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141</v>
      </c>
      <c r="AU242" s="243" t="s">
        <v>86</v>
      </c>
      <c r="AV242" s="13" t="s">
        <v>86</v>
      </c>
      <c r="AW242" s="13" t="s">
        <v>32</v>
      </c>
      <c r="AX242" s="13" t="s">
        <v>76</v>
      </c>
      <c r="AY242" s="243" t="s">
        <v>131</v>
      </c>
    </row>
    <row r="243" s="14" customFormat="1">
      <c r="A243" s="14"/>
      <c r="B243" s="244"/>
      <c r="C243" s="245"/>
      <c r="D243" s="234" t="s">
        <v>141</v>
      </c>
      <c r="E243" s="246" t="s">
        <v>1</v>
      </c>
      <c r="F243" s="247" t="s">
        <v>148</v>
      </c>
      <c r="G243" s="245"/>
      <c r="H243" s="248">
        <v>7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141</v>
      </c>
      <c r="AU243" s="254" t="s">
        <v>86</v>
      </c>
      <c r="AV243" s="14" t="s">
        <v>139</v>
      </c>
      <c r="AW243" s="14" t="s">
        <v>32</v>
      </c>
      <c r="AX243" s="14" t="s">
        <v>84</v>
      </c>
      <c r="AY243" s="254" t="s">
        <v>131</v>
      </c>
    </row>
    <row r="244" s="2" customFormat="1" ht="55.5" customHeight="1">
      <c r="A244" s="38"/>
      <c r="B244" s="39"/>
      <c r="C244" s="265" t="s">
        <v>331</v>
      </c>
      <c r="D244" s="265" t="s">
        <v>266</v>
      </c>
      <c r="E244" s="266" t="s">
        <v>332</v>
      </c>
      <c r="F244" s="267" t="s">
        <v>333</v>
      </c>
      <c r="G244" s="268" t="s">
        <v>246</v>
      </c>
      <c r="H244" s="269">
        <v>5</v>
      </c>
      <c r="I244" s="270"/>
      <c r="J244" s="271">
        <f>ROUND(I244*H244,2)</f>
        <v>0</v>
      </c>
      <c r="K244" s="267" t="s">
        <v>1</v>
      </c>
      <c r="L244" s="272"/>
      <c r="M244" s="273" t="s">
        <v>1</v>
      </c>
      <c r="N244" s="274" t="s">
        <v>41</v>
      </c>
      <c r="O244" s="91"/>
      <c r="P244" s="228">
        <f>O244*H244</f>
        <v>0</v>
      </c>
      <c r="Q244" s="228">
        <v>0.017500000000000002</v>
      </c>
      <c r="R244" s="228">
        <f>Q244*H244</f>
        <v>0.087500000000000008</v>
      </c>
      <c r="S244" s="228">
        <v>0</v>
      </c>
      <c r="T244" s="22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0" t="s">
        <v>316</v>
      </c>
      <c r="AT244" s="230" t="s">
        <v>266</v>
      </c>
      <c r="AU244" s="230" t="s">
        <v>86</v>
      </c>
      <c r="AY244" s="17" t="s">
        <v>131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7" t="s">
        <v>84</v>
      </c>
      <c r="BK244" s="231">
        <f>ROUND(I244*H244,2)</f>
        <v>0</v>
      </c>
      <c r="BL244" s="17" t="s">
        <v>217</v>
      </c>
      <c r="BM244" s="230" t="s">
        <v>334</v>
      </c>
    </row>
    <row r="245" s="13" customFormat="1">
      <c r="A245" s="13"/>
      <c r="B245" s="232"/>
      <c r="C245" s="233"/>
      <c r="D245" s="234" t="s">
        <v>141</v>
      </c>
      <c r="E245" s="235" t="s">
        <v>1</v>
      </c>
      <c r="F245" s="236" t="s">
        <v>335</v>
      </c>
      <c r="G245" s="233"/>
      <c r="H245" s="237">
        <v>4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141</v>
      </c>
      <c r="AU245" s="243" t="s">
        <v>86</v>
      </c>
      <c r="AV245" s="13" t="s">
        <v>86</v>
      </c>
      <c r="AW245" s="13" t="s">
        <v>32</v>
      </c>
      <c r="AX245" s="13" t="s">
        <v>76</v>
      </c>
      <c r="AY245" s="243" t="s">
        <v>131</v>
      </c>
    </row>
    <row r="246" s="13" customFormat="1">
      <c r="A246" s="13"/>
      <c r="B246" s="232"/>
      <c r="C246" s="233"/>
      <c r="D246" s="234" t="s">
        <v>141</v>
      </c>
      <c r="E246" s="235" t="s">
        <v>1</v>
      </c>
      <c r="F246" s="236" t="s">
        <v>336</v>
      </c>
      <c r="G246" s="233"/>
      <c r="H246" s="237">
        <v>1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141</v>
      </c>
      <c r="AU246" s="243" t="s">
        <v>86</v>
      </c>
      <c r="AV246" s="13" t="s">
        <v>86</v>
      </c>
      <c r="AW246" s="13" t="s">
        <v>32</v>
      </c>
      <c r="AX246" s="13" t="s">
        <v>76</v>
      </c>
      <c r="AY246" s="243" t="s">
        <v>131</v>
      </c>
    </row>
    <row r="247" s="14" customFormat="1">
      <c r="A247" s="14"/>
      <c r="B247" s="244"/>
      <c r="C247" s="245"/>
      <c r="D247" s="234" t="s">
        <v>141</v>
      </c>
      <c r="E247" s="246" t="s">
        <v>1</v>
      </c>
      <c r="F247" s="247" t="s">
        <v>148</v>
      </c>
      <c r="G247" s="245"/>
      <c r="H247" s="248">
        <v>5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141</v>
      </c>
      <c r="AU247" s="254" t="s">
        <v>86</v>
      </c>
      <c r="AV247" s="14" t="s">
        <v>139</v>
      </c>
      <c r="AW247" s="14" t="s">
        <v>32</v>
      </c>
      <c r="AX247" s="14" t="s">
        <v>84</v>
      </c>
      <c r="AY247" s="254" t="s">
        <v>131</v>
      </c>
    </row>
    <row r="248" s="2" customFormat="1" ht="55.5" customHeight="1">
      <c r="A248" s="38"/>
      <c r="B248" s="39"/>
      <c r="C248" s="265" t="s">
        <v>337</v>
      </c>
      <c r="D248" s="265" t="s">
        <v>266</v>
      </c>
      <c r="E248" s="266" t="s">
        <v>338</v>
      </c>
      <c r="F248" s="267" t="s">
        <v>339</v>
      </c>
      <c r="G248" s="268" t="s">
        <v>246</v>
      </c>
      <c r="H248" s="269">
        <v>2</v>
      </c>
      <c r="I248" s="270"/>
      <c r="J248" s="271">
        <f>ROUND(I248*H248,2)</f>
        <v>0</v>
      </c>
      <c r="K248" s="267" t="s">
        <v>1</v>
      </c>
      <c r="L248" s="272"/>
      <c r="M248" s="273" t="s">
        <v>1</v>
      </c>
      <c r="N248" s="274" t="s">
        <v>41</v>
      </c>
      <c r="O248" s="91"/>
      <c r="P248" s="228">
        <f>O248*H248</f>
        <v>0</v>
      </c>
      <c r="Q248" s="228">
        <v>0.017500000000000002</v>
      </c>
      <c r="R248" s="228">
        <f>Q248*H248</f>
        <v>0.035000000000000003</v>
      </c>
      <c r="S248" s="228">
        <v>0</v>
      </c>
      <c r="T248" s="229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0" t="s">
        <v>316</v>
      </c>
      <c r="AT248" s="230" t="s">
        <v>266</v>
      </c>
      <c r="AU248" s="230" t="s">
        <v>86</v>
      </c>
      <c r="AY248" s="17" t="s">
        <v>131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7" t="s">
        <v>84</v>
      </c>
      <c r="BK248" s="231">
        <f>ROUND(I248*H248,2)</f>
        <v>0</v>
      </c>
      <c r="BL248" s="17" t="s">
        <v>217</v>
      </c>
      <c r="BM248" s="230" t="s">
        <v>340</v>
      </c>
    </row>
    <row r="249" s="13" customFormat="1">
      <c r="A249" s="13"/>
      <c r="B249" s="232"/>
      <c r="C249" s="233"/>
      <c r="D249" s="234" t="s">
        <v>141</v>
      </c>
      <c r="E249" s="235" t="s">
        <v>1</v>
      </c>
      <c r="F249" s="236" t="s">
        <v>341</v>
      </c>
      <c r="G249" s="233"/>
      <c r="H249" s="237">
        <v>2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141</v>
      </c>
      <c r="AU249" s="243" t="s">
        <v>86</v>
      </c>
      <c r="AV249" s="13" t="s">
        <v>86</v>
      </c>
      <c r="AW249" s="13" t="s">
        <v>32</v>
      </c>
      <c r="AX249" s="13" t="s">
        <v>84</v>
      </c>
      <c r="AY249" s="243" t="s">
        <v>131</v>
      </c>
    </row>
    <row r="250" s="2" customFormat="1" ht="76.35" customHeight="1">
      <c r="A250" s="38"/>
      <c r="B250" s="39"/>
      <c r="C250" s="219" t="s">
        <v>342</v>
      </c>
      <c r="D250" s="219" t="s">
        <v>134</v>
      </c>
      <c r="E250" s="220" t="s">
        <v>343</v>
      </c>
      <c r="F250" s="221" t="s">
        <v>344</v>
      </c>
      <c r="G250" s="222" t="s">
        <v>345</v>
      </c>
      <c r="H250" s="223">
        <v>1</v>
      </c>
      <c r="I250" s="224"/>
      <c r="J250" s="225">
        <f>ROUND(I250*H250,2)</f>
        <v>0</v>
      </c>
      <c r="K250" s="221" t="s">
        <v>1</v>
      </c>
      <c r="L250" s="44"/>
      <c r="M250" s="226" t="s">
        <v>1</v>
      </c>
      <c r="N250" s="227" t="s">
        <v>41</v>
      </c>
      <c r="O250" s="91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0" t="s">
        <v>217</v>
      </c>
      <c r="AT250" s="230" t="s">
        <v>134</v>
      </c>
      <c r="AU250" s="230" t="s">
        <v>86</v>
      </c>
      <c r="AY250" s="17" t="s">
        <v>131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7" t="s">
        <v>84</v>
      </c>
      <c r="BK250" s="231">
        <f>ROUND(I250*H250,2)</f>
        <v>0</v>
      </c>
      <c r="BL250" s="17" t="s">
        <v>217</v>
      </c>
      <c r="BM250" s="230" t="s">
        <v>346</v>
      </c>
    </row>
    <row r="251" s="13" customFormat="1">
      <c r="A251" s="13"/>
      <c r="B251" s="232"/>
      <c r="C251" s="233"/>
      <c r="D251" s="234" t="s">
        <v>141</v>
      </c>
      <c r="E251" s="235" t="s">
        <v>1</v>
      </c>
      <c r="F251" s="236" t="s">
        <v>347</v>
      </c>
      <c r="G251" s="233"/>
      <c r="H251" s="237">
        <v>1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141</v>
      </c>
      <c r="AU251" s="243" t="s">
        <v>86</v>
      </c>
      <c r="AV251" s="13" t="s">
        <v>86</v>
      </c>
      <c r="AW251" s="13" t="s">
        <v>32</v>
      </c>
      <c r="AX251" s="13" t="s">
        <v>84</v>
      </c>
      <c r="AY251" s="243" t="s">
        <v>131</v>
      </c>
    </row>
    <row r="252" s="2" customFormat="1" ht="76.35" customHeight="1">
      <c r="A252" s="38"/>
      <c r="B252" s="39"/>
      <c r="C252" s="219" t="s">
        <v>348</v>
      </c>
      <c r="D252" s="219" t="s">
        <v>134</v>
      </c>
      <c r="E252" s="220" t="s">
        <v>349</v>
      </c>
      <c r="F252" s="221" t="s">
        <v>350</v>
      </c>
      <c r="G252" s="222" t="s">
        <v>345</v>
      </c>
      <c r="H252" s="223">
        <v>1</v>
      </c>
      <c r="I252" s="224"/>
      <c r="J252" s="225">
        <f>ROUND(I252*H252,2)</f>
        <v>0</v>
      </c>
      <c r="K252" s="221" t="s">
        <v>1</v>
      </c>
      <c r="L252" s="44"/>
      <c r="M252" s="226" t="s">
        <v>1</v>
      </c>
      <c r="N252" s="227" t="s">
        <v>41</v>
      </c>
      <c r="O252" s="91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0" t="s">
        <v>217</v>
      </c>
      <c r="AT252" s="230" t="s">
        <v>134</v>
      </c>
      <c r="AU252" s="230" t="s">
        <v>86</v>
      </c>
      <c r="AY252" s="17" t="s">
        <v>131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7" t="s">
        <v>84</v>
      </c>
      <c r="BK252" s="231">
        <f>ROUND(I252*H252,2)</f>
        <v>0</v>
      </c>
      <c r="BL252" s="17" t="s">
        <v>217</v>
      </c>
      <c r="BM252" s="230" t="s">
        <v>351</v>
      </c>
    </row>
    <row r="253" s="13" customFormat="1">
      <c r="A253" s="13"/>
      <c r="B253" s="232"/>
      <c r="C253" s="233"/>
      <c r="D253" s="234" t="s">
        <v>141</v>
      </c>
      <c r="E253" s="235" t="s">
        <v>1</v>
      </c>
      <c r="F253" s="236" t="s">
        <v>352</v>
      </c>
      <c r="G253" s="233"/>
      <c r="H253" s="237">
        <v>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141</v>
      </c>
      <c r="AU253" s="243" t="s">
        <v>86</v>
      </c>
      <c r="AV253" s="13" t="s">
        <v>86</v>
      </c>
      <c r="AW253" s="13" t="s">
        <v>32</v>
      </c>
      <c r="AX253" s="13" t="s">
        <v>84</v>
      </c>
      <c r="AY253" s="243" t="s">
        <v>131</v>
      </c>
    </row>
    <row r="254" s="2" customFormat="1" ht="76.35" customHeight="1">
      <c r="A254" s="38"/>
      <c r="B254" s="39"/>
      <c r="C254" s="219" t="s">
        <v>353</v>
      </c>
      <c r="D254" s="219" t="s">
        <v>134</v>
      </c>
      <c r="E254" s="220" t="s">
        <v>354</v>
      </c>
      <c r="F254" s="221" t="s">
        <v>355</v>
      </c>
      <c r="G254" s="222" t="s">
        <v>345</v>
      </c>
      <c r="H254" s="223">
        <v>1</v>
      </c>
      <c r="I254" s="224"/>
      <c r="J254" s="225">
        <f>ROUND(I254*H254,2)</f>
        <v>0</v>
      </c>
      <c r="K254" s="221" t="s">
        <v>1</v>
      </c>
      <c r="L254" s="44"/>
      <c r="M254" s="226" t="s">
        <v>1</v>
      </c>
      <c r="N254" s="227" t="s">
        <v>41</v>
      </c>
      <c r="O254" s="91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0" t="s">
        <v>217</v>
      </c>
      <c r="AT254" s="230" t="s">
        <v>134</v>
      </c>
      <c r="AU254" s="230" t="s">
        <v>86</v>
      </c>
      <c r="AY254" s="17" t="s">
        <v>131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7" t="s">
        <v>84</v>
      </c>
      <c r="BK254" s="231">
        <f>ROUND(I254*H254,2)</f>
        <v>0</v>
      </c>
      <c r="BL254" s="17" t="s">
        <v>217</v>
      </c>
      <c r="BM254" s="230" t="s">
        <v>356</v>
      </c>
    </row>
    <row r="255" s="13" customFormat="1">
      <c r="A255" s="13"/>
      <c r="B255" s="232"/>
      <c r="C255" s="233"/>
      <c r="D255" s="234" t="s">
        <v>141</v>
      </c>
      <c r="E255" s="235" t="s">
        <v>1</v>
      </c>
      <c r="F255" s="236" t="s">
        <v>357</v>
      </c>
      <c r="G255" s="233"/>
      <c r="H255" s="237">
        <v>1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141</v>
      </c>
      <c r="AU255" s="243" t="s">
        <v>86</v>
      </c>
      <c r="AV255" s="13" t="s">
        <v>86</v>
      </c>
      <c r="AW255" s="13" t="s">
        <v>32</v>
      </c>
      <c r="AX255" s="13" t="s">
        <v>84</v>
      </c>
      <c r="AY255" s="243" t="s">
        <v>131</v>
      </c>
    </row>
    <row r="256" s="2" customFormat="1" ht="76.35" customHeight="1">
      <c r="A256" s="38"/>
      <c r="B256" s="39"/>
      <c r="C256" s="219" t="s">
        <v>358</v>
      </c>
      <c r="D256" s="219" t="s">
        <v>134</v>
      </c>
      <c r="E256" s="220" t="s">
        <v>359</v>
      </c>
      <c r="F256" s="221" t="s">
        <v>360</v>
      </c>
      <c r="G256" s="222" t="s">
        <v>345</v>
      </c>
      <c r="H256" s="223">
        <v>1</v>
      </c>
      <c r="I256" s="224"/>
      <c r="J256" s="225">
        <f>ROUND(I256*H256,2)</f>
        <v>0</v>
      </c>
      <c r="K256" s="221" t="s">
        <v>1</v>
      </c>
      <c r="L256" s="44"/>
      <c r="M256" s="226" t="s">
        <v>1</v>
      </c>
      <c r="N256" s="227" t="s">
        <v>41</v>
      </c>
      <c r="O256" s="91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0" t="s">
        <v>217</v>
      </c>
      <c r="AT256" s="230" t="s">
        <v>134</v>
      </c>
      <c r="AU256" s="230" t="s">
        <v>86</v>
      </c>
      <c r="AY256" s="17" t="s">
        <v>131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7" t="s">
        <v>84</v>
      </c>
      <c r="BK256" s="231">
        <f>ROUND(I256*H256,2)</f>
        <v>0</v>
      </c>
      <c r="BL256" s="17" t="s">
        <v>217</v>
      </c>
      <c r="BM256" s="230" t="s">
        <v>361</v>
      </c>
    </row>
    <row r="257" s="13" customFormat="1">
      <c r="A257" s="13"/>
      <c r="B257" s="232"/>
      <c r="C257" s="233"/>
      <c r="D257" s="234" t="s">
        <v>141</v>
      </c>
      <c r="E257" s="235" t="s">
        <v>1</v>
      </c>
      <c r="F257" s="236" t="s">
        <v>362</v>
      </c>
      <c r="G257" s="233"/>
      <c r="H257" s="237">
        <v>1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141</v>
      </c>
      <c r="AU257" s="243" t="s">
        <v>86</v>
      </c>
      <c r="AV257" s="13" t="s">
        <v>86</v>
      </c>
      <c r="AW257" s="13" t="s">
        <v>32</v>
      </c>
      <c r="AX257" s="13" t="s">
        <v>84</v>
      </c>
      <c r="AY257" s="243" t="s">
        <v>131</v>
      </c>
    </row>
    <row r="258" s="2" customFormat="1" ht="78" customHeight="1">
      <c r="A258" s="38"/>
      <c r="B258" s="39"/>
      <c r="C258" s="219" t="s">
        <v>363</v>
      </c>
      <c r="D258" s="219" t="s">
        <v>134</v>
      </c>
      <c r="E258" s="220" t="s">
        <v>364</v>
      </c>
      <c r="F258" s="221" t="s">
        <v>365</v>
      </c>
      <c r="G258" s="222" t="s">
        <v>345</v>
      </c>
      <c r="H258" s="223">
        <v>1</v>
      </c>
      <c r="I258" s="224"/>
      <c r="J258" s="225">
        <f>ROUND(I258*H258,2)</f>
        <v>0</v>
      </c>
      <c r="K258" s="221" t="s">
        <v>1</v>
      </c>
      <c r="L258" s="44"/>
      <c r="M258" s="226" t="s">
        <v>1</v>
      </c>
      <c r="N258" s="227" t="s">
        <v>41</v>
      </c>
      <c r="O258" s="91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0" t="s">
        <v>217</v>
      </c>
      <c r="AT258" s="230" t="s">
        <v>134</v>
      </c>
      <c r="AU258" s="230" t="s">
        <v>86</v>
      </c>
      <c r="AY258" s="17" t="s">
        <v>131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7" t="s">
        <v>84</v>
      </c>
      <c r="BK258" s="231">
        <f>ROUND(I258*H258,2)</f>
        <v>0</v>
      </c>
      <c r="BL258" s="17" t="s">
        <v>217</v>
      </c>
      <c r="BM258" s="230" t="s">
        <v>366</v>
      </c>
    </row>
    <row r="259" s="13" customFormat="1">
      <c r="A259" s="13"/>
      <c r="B259" s="232"/>
      <c r="C259" s="233"/>
      <c r="D259" s="234" t="s">
        <v>141</v>
      </c>
      <c r="E259" s="235" t="s">
        <v>1</v>
      </c>
      <c r="F259" s="236" t="s">
        <v>367</v>
      </c>
      <c r="G259" s="233"/>
      <c r="H259" s="237">
        <v>1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141</v>
      </c>
      <c r="AU259" s="243" t="s">
        <v>86</v>
      </c>
      <c r="AV259" s="13" t="s">
        <v>86</v>
      </c>
      <c r="AW259" s="13" t="s">
        <v>32</v>
      </c>
      <c r="AX259" s="13" t="s">
        <v>84</v>
      </c>
      <c r="AY259" s="243" t="s">
        <v>131</v>
      </c>
    </row>
    <row r="260" s="2" customFormat="1" ht="78" customHeight="1">
      <c r="A260" s="38"/>
      <c r="B260" s="39"/>
      <c r="C260" s="219" t="s">
        <v>368</v>
      </c>
      <c r="D260" s="219" t="s">
        <v>134</v>
      </c>
      <c r="E260" s="220" t="s">
        <v>369</v>
      </c>
      <c r="F260" s="221" t="s">
        <v>370</v>
      </c>
      <c r="G260" s="222" t="s">
        <v>345</v>
      </c>
      <c r="H260" s="223">
        <v>1</v>
      </c>
      <c r="I260" s="224"/>
      <c r="J260" s="225">
        <f>ROUND(I260*H260,2)</f>
        <v>0</v>
      </c>
      <c r="K260" s="221" t="s">
        <v>1</v>
      </c>
      <c r="L260" s="44"/>
      <c r="M260" s="226" t="s">
        <v>1</v>
      </c>
      <c r="N260" s="227" t="s">
        <v>41</v>
      </c>
      <c r="O260" s="91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0" t="s">
        <v>217</v>
      </c>
      <c r="AT260" s="230" t="s">
        <v>134</v>
      </c>
      <c r="AU260" s="230" t="s">
        <v>86</v>
      </c>
      <c r="AY260" s="17" t="s">
        <v>131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7" t="s">
        <v>84</v>
      </c>
      <c r="BK260" s="231">
        <f>ROUND(I260*H260,2)</f>
        <v>0</v>
      </c>
      <c r="BL260" s="17" t="s">
        <v>217</v>
      </c>
      <c r="BM260" s="230" t="s">
        <v>371</v>
      </c>
    </row>
    <row r="261" s="13" customFormat="1">
      <c r="A261" s="13"/>
      <c r="B261" s="232"/>
      <c r="C261" s="233"/>
      <c r="D261" s="234" t="s">
        <v>141</v>
      </c>
      <c r="E261" s="235" t="s">
        <v>1</v>
      </c>
      <c r="F261" s="236" t="s">
        <v>372</v>
      </c>
      <c r="G261" s="233"/>
      <c r="H261" s="237">
        <v>1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141</v>
      </c>
      <c r="AU261" s="243" t="s">
        <v>86</v>
      </c>
      <c r="AV261" s="13" t="s">
        <v>86</v>
      </c>
      <c r="AW261" s="13" t="s">
        <v>32</v>
      </c>
      <c r="AX261" s="13" t="s">
        <v>84</v>
      </c>
      <c r="AY261" s="243" t="s">
        <v>131</v>
      </c>
    </row>
    <row r="262" s="2" customFormat="1" ht="24.15" customHeight="1">
      <c r="A262" s="38"/>
      <c r="B262" s="39"/>
      <c r="C262" s="219" t="s">
        <v>373</v>
      </c>
      <c r="D262" s="219" t="s">
        <v>134</v>
      </c>
      <c r="E262" s="220" t="s">
        <v>374</v>
      </c>
      <c r="F262" s="221" t="s">
        <v>375</v>
      </c>
      <c r="G262" s="222" t="s">
        <v>246</v>
      </c>
      <c r="H262" s="223">
        <v>5</v>
      </c>
      <c r="I262" s="224"/>
      <c r="J262" s="225">
        <f>ROUND(I262*H262,2)</f>
        <v>0</v>
      </c>
      <c r="K262" s="221" t="s">
        <v>138</v>
      </c>
      <c r="L262" s="44"/>
      <c r="M262" s="226" t="s">
        <v>1</v>
      </c>
      <c r="N262" s="227" t="s">
        <v>41</v>
      </c>
      <c r="O262" s="91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0" t="s">
        <v>217</v>
      </c>
      <c r="AT262" s="230" t="s">
        <v>134</v>
      </c>
      <c r="AU262" s="230" t="s">
        <v>86</v>
      </c>
      <c r="AY262" s="17" t="s">
        <v>131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7" t="s">
        <v>84</v>
      </c>
      <c r="BK262" s="231">
        <f>ROUND(I262*H262,2)</f>
        <v>0</v>
      </c>
      <c r="BL262" s="17" t="s">
        <v>217</v>
      </c>
      <c r="BM262" s="230" t="s">
        <v>376</v>
      </c>
    </row>
    <row r="263" s="2" customFormat="1" ht="24.15" customHeight="1">
      <c r="A263" s="38"/>
      <c r="B263" s="39"/>
      <c r="C263" s="265" t="s">
        <v>377</v>
      </c>
      <c r="D263" s="265" t="s">
        <v>266</v>
      </c>
      <c r="E263" s="266" t="s">
        <v>378</v>
      </c>
      <c r="F263" s="267" t="s">
        <v>379</v>
      </c>
      <c r="G263" s="268" t="s">
        <v>246</v>
      </c>
      <c r="H263" s="269">
        <v>1</v>
      </c>
      <c r="I263" s="270"/>
      <c r="J263" s="271">
        <f>ROUND(I263*H263,2)</f>
        <v>0</v>
      </c>
      <c r="K263" s="267" t="s">
        <v>138</v>
      </c>
      <c r="L263" s="272"/>
      <c r="M263" s="273" t="s">
        <v>1</v>
      </c>
      <c r="N263" s="274" t="s">
        <v>41</v>
      </c>
      <c r="O263" s="91"/>
      <c r="P263" s="228">
        <f>O263*H263</f>
        <v>0</v>
      </c>
      <c r="Q263" s="228">
        <v>0.00123</v>
      </c>
      <c r="R263" s="228">
        <f>Q263*H263</f>
        <v>0.00123</v>
      </c>
      <c r="S263" s="228">
        <v>0</v>
      </c>
      <c r="T263" s="229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0" t="s">
        <v>316</v>
      </c>
      <c r="AT263" s="230" t="s">
        <v>266</v>
      </c>
      <c r="AU263" s="230" t="s">
        <v>86</v>
      </c>
      <c r="AY263" s="17" t="s">
        <v>131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7" t="s">
        <v>84</v>
      </c>
      <c r="BK263" s="231">
        <f>ROUND(I263*H263,2)</f>
        <v>0</v>
      </c>
      <c r="BL263" s="17" t="s">
        <v>217</v>
      </c>
      <c r="BM263" s="230" t="s">
        <v>380</v>
      </c>
    </row>
    <row r="264" s="2" customFormat="1" ht="24.15" customHeight="1">
      <c r="A264" s="38"/>
      <c r="B264" s="39"/>
      <c r="C264" s="265" t="s">
        <v>381</v>
      </c>
      <c r="D264" s="265" t="s">
        <v>266</v>
      </c>
      <c r="E264" s="266" t="s">
        <v>382</v>
      </c>
      <c r="F264" s="267" t="s">
        <v>383</v>
      </c>
      <c r="G264" s="268" t="s">
        <v>246</v>
      </c>
      <c r="H264" s="269">
        <v>1</v>
      </c>
      <c r="I264" s="270"/>
      <c r="J264" s="271">
        <f>ROUND(I264*H264,2)</f>
        <v>0</v>
      </c>
      <c r="K264" s="267" t="s">
        <v>138</v>
      </c>
      <c r="L264" s="272"/>
      <c r="M264" s="273" t="s">
        <v>1</v>
      </c>
      <c r="N264" s="274" t="s">
        <v>41</v>
      </c>
      <c r="O264" s="91"/>
      <c r="P264" s="228">
        <f>O264*H264</f>
        <v>0</v>
      </c>
      <c r="Q264" s="228">
        <v>0.00139</v>
      </c>
      <c r="R264" s="228">
        <f>Q264*H264</f>
        <v>0.00139</v>
      </c>
      <c r="S264" s="228">
        <v>0</v>
      </c>
      <c r="T264" s="229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0" t="s">
        <v>316</v>
      </c>
      <c r="AT264" s="230" t="s">
        <v>266</v>
      </c>
      <c r="AU264" s="230" t="s">
        <v>86</v>
      </c>
      <c r="AY264" s="17" t="s">
        <v>131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7" t="s">
        <v>84</v>
      </c>
      <c r="BK264" s="231">
        <f>ROUND(I264*H264,2)</f>
        <v>0</v>
      </c>
      <c r="BL264" s="17" t="s">
        <v>217</v>
      </c>
      <c r="BM264" s="230" t="s">
        <v>384</v>
      </c>
    </row>
    <row r="265" s="2" customFormat="1" ht="24.15" customHeight="1">
      <c r="A265" s="38"/>
      <c r="B265" s="39"/>
      <c r="C265" s="265" t="s">
        <v>385</v>
      </c>
      <c r="D265" s="265" t="s">
        <v>266</v>
      </c>
      <c r="E265" s="266" t="s">
        <v>386</v>
      </c>
      <c r="F265" s="267" t="s">
        <v>387</v>
      </c>
      <c r="G265" s="268" t="s">
        <v>246</v>
      </c>
      <c r="H265" s="269">
        <v>3</v>
      </c>
      <c r="I265" s="270"/>
      <c r="J265" s="271">
        <f>ROUND(I265*H265,2)</f>
        <v>0</v>
      </c>
      <c r="K265" s="267" t="s">
        <v>138</v>
      </c>
      <c r="L265" s="272"/>
      <c r="M265" s="273" t="s">
        <v>1</v>
      </c>
      <c r="N265" s="274" t="s">
        <v>41</v>
      </c>
      <c r="O265" s="91"/>
      <c r="P265" s="228">
        <f>O265*H265</f>
        <v>0</v>
      </c>
      <c r="Q265" s="228">
        <v>0.0019300000000000001</v>
      </c>
      <c r="R265" s="228">
        <f>Q265*H265</f>
        <v>0.00579</v>
      </c>
      <c r="S265" s="228">
        <v>0</v>
      </c>
      <c r="T265" s="229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0" t="s">
        <v>316</v>
      </c>
      <c r="AT265" s="230" t="s">
        <v>266</v>
      </c>
      <c r="AU265" s="230" t="s">
        <v>86</v>
      </c>
      <c r="AY265" s="17" t="s">
        <v>131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7" t="s">
        <v>84</v>
      </c>
      <c r="BK265" s="231">
        <f>ROUND(I265*H265,2)</f>
        <v>0</v>
      </c>
      <c r="BL265" s="17" t="s">
        <v>217</v>
      </c>
      <c r="BM265" s="230" t="s">
        <v>388</v>
      </c>
    </row>
    <row r="266" s="2" customFormat="1" ht="24.15" customHeight="1">
      <c r="A266" s="38"/>
      <c r="B266" s="39"/>
      <c r="C266" s="219" t="s">
        <v>389</v>
      </c>
      <c r="D266" s="219" t="s">
        <v>134</v>
      </c>
      <c r="E266" s="220" t="s">
        <v>390</v>
      </c>
      <c r="F266" s="221" t="s">
        <v>391</v>
      </c>
      <c r="G266" s="222" t="s">
        <v>212</v>
      </c>
      <c r="H266" s="223">
        <v>0.14799999999999999</v>
      </c>
      <c r="I266" s="224"/>
      <c r="J266" s="225">
        <f>ROUND(I266*H266,2)</f>
        <v>0</v>
      </c>
      <c r="K266" s="221" t="s">
        <v>138</v>
      </c>
      <c r="L266" s="44"/>
      <c r="M266" s="226" t="s">
        <v>1</v>
      </c>
      <c r="N266" s="227" t="s">
        <v>41</v>
      </c>
      <c r="O266" s="91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0" t="s">
        <v>217</v>
      </c>
      <c r="AT266" s="230" t="s">
        <v>134</v>
      </c>
      <c r="AU266" s="230" t="s">
        <v>86</v>
      </c>
      <c r="AY266" s="17" t="s">
        <v>131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7" t="s">
        <v>84</v>
      </c>
      <c r="BK266" s="231">
        <f>ROUND(I266*H266,2)</f>
        <v>0</v>
      </c>
      <c r="BL266" s="17" t="s">
        <v>217</v>
      </c>
      <c r="BM266" s="230" t="s">
        <v>392</v>
      </c>
    </row>
    <row r="267" s="12" customFormat="1" ht="22.8" customHeight="1">
      <c r="A267" s="12"/>
      <c r="B267" s="203"/>
      <c r="C267" s="204"/>
      <c r="D267" s="205" t="s">
        <v>75</v>
      </c>
      <c r="E267" s="217" t="s">
        <v>393</v>
      </c>
      <c r="F267" s="217" t="s">
        <v>394</v>
      </c>
      <c r="G267" s="204"/>
      <c r="H267" s="204"/>
      <c r="I267" s="207"/>
      <c r="J267" s="218">
        <f>BK267</f>
        <v>0</v>
      </c>
      <c r="K267" s="204"/>
      <c r="L267" s="209"/>
      <c r="M267" s="210"/>
      <c r="N267" s="211"/>
      <c r="O267" s="211"/>
      <c r="P267" s="212">
        <f>SUM(P268:P275)</f>
        <v>0</v>
      </c>
      <c r="Q267" s="211"/>
      <c r="R267" s="212">
        <f>SUM(R268:R275)</f>
        <v>0.11327999999999999</v>
      </c>
      <c r="S267" s="211"/>
      <c r="T267" s="213">
        <f>SUM(T268:T275)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4" t="s">
        <v>86</v>
      </c>
      <c r="AT267" s="215" t="s">
        <v>75</v>
      </c>
      <c r="AU267" s="215" t="s">
        <v>84</v>
      </c>
      <c r="AY267" s="214" t="s">
        <v>131</v>
      </c>
      <c r="BK267" s="216">
        <f>SUM(BK268:BK275)</f>
        <v>0</v>
      </c>
    </row>
    <row r="268" s="2" customFormat="1" ht="16.5" customHeight="1">
      <c r="A268" s="38"/>
      <c r="B268" s="39"/>
      <c r="C268" s="219" t="s">
        <v>395</v>
      </c>
      <c r="D268" s="219" t="s">
        <v>134</v>
      </c>
      <c r="E268" s="220" t="s">
        <v>396</v>
      </c>
      <c r="F268" s="221" t="s">
        <v>397</v>
      </c>
      <c r="G268" s="222" t="s">
        <v>137</v>
      </c>
      <c r="H268" s="223">
        <v>5</v>
      </c>
      <c r="I268" s="224"/>
      <c r="J268" s="225">
        <f>ROUND(I268*H268,2)</f>
        <v>0</v>
      </c>
      <c r="K268" s="221" t="s">
        <v>138</v>
      </c>
      <c r="L268" s="44"/>
      <c r="M268" s="226" t="s">
        <v>1</v>
      </c>
      <c r="N268" s="227" t="s">
        <v>41</v>
      </c>
      <c r="O268" s="91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0" t="s">
        <v>217</v>
      </c>
      <c r="AT268" s="230" t="s">
        <v>134</v>
      </c>
      <c r="AU268" s="230" t="s">
        <v>86</v>
      </c>
      <c r="AY268" s="17" t="s">
        <v>131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7" t="s">
        <v>84</v>
      </c>
      <c r="BK268" s="231">
        <f>ROUND(I268*H268,2)</f>
        <v>0</v>
      </c>
      <c r="BL268" s="17" t="s">
        <v>217</v>
      </c>
      <c r="BM268" s="230" t="s">
        <v>398</v>
      </c>
    </row>
    <row r="269" s="2" customFormat="1" ht="37.8" customHeight="1">
      <c r="A269" s="38"/>
      <c r="B269" s="39"/>
      <c r="C269" s="219" t="s">
        <v>399</v>
      </c>
      <c r="D269" s="219" t="s">
        <v>134</v>
      </c>
      <c r="E269" s="220" t="s">
        <v>400</v>
      </c>
      <c r="F269" s="221" t="s">
        <v>401</v>
      </c>
      <c r="G269" s="222" t="s">
        <v>168</v>
      </c>
      <c r="H269" s="223">
        <v>12</v>
      </c>
      <c r="I269" s="224"/>
      <c r="J269" s="225">
        <f>ROUND(I269*H269,2)</f>
        <v>0</v>
      </c>
      <c r="K269" s="221" t="s">
        <v>138</v>
      </c>
      <c r="L269" s="44"/>
      <c r="M269" s="226" t="s">
        <v>1</v>
      </c>
      <c r="N269" s="227" t="s">
        <v>41</v>
      </c>
      <c r="O269" s="91"/>
      <c r="P269" s="228">
        <f>O269*H269</f>
        <v>0</v>
      </c>
      <c r="Q269" s="228">
        <v>0.00097000000000000005</v>
      </c>
      <c r="R269" s="228">
        <f>Q269*H269</f>
        <v>0.011640000000000001</v>
      </c>
      <c r="S269" s="228">
        <v>0</v>
      </c>
      <c r="T269" s="229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0" t="s">
        <v>217</v>
      </c>
      <c r="AT269" s="230" t="s">
        <v>134</v>
      </c>
      <c r="AU269" s="230" t="s">
        <v>86</v>
      </c>
      <c r="AY269" s="17" t="s">
        <v>131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7" t="s">
        <v>84</v>
      </c>
      <c r="BK269" s="231">
        <f>ROUND(I269*H269,2)</f>
        <v>0</v>
      </c>
      <c r="BL269" s="17" t="s">
        <v>217</v>
      </c>
      <c r="BM269" s="230" t="s">
        <v>402</v>
      </c>
    </row>
    <row r="270" s="13" customFormat="1">
      <c r="A270" s="13"/>
      <c r="B270" s="232"/>
      <c r="C270" s="233"/>
      <c r="D270" s="234" t="s">
        <v>141</v>
      </c>
      <c r="E270" s="235" t="s">
        <v>1</v>
      </c>
      <c r="F270" s="236" t="s">
        <v>403</v>
      </c>
      <c r="G270" s="233"/>
      <c r="H270" s="237">
        <v>12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141</v>
      </c>
      <c r="AU270" s="243" t="s">
        <v>86</v>
      </c>
      <c r="AV270" s="13" t="s">
        <v>86</v>
      </c>
      <c r="AW270" s="13" t="s">
        <v>32</v>
      </c>
      <c r="AX270" s="13" t="s">
        <v>84</v>
      </c>
      <c r="AY270" s="243" t="s">
        <v>131</v>
      </c>
    </row>
    <row r="271" s="2" customFormat="1" ht="37.8" customHeight="1">
      <c r="A271" s="38"/>
      <c r="B271" s="39"/>
      <c r="C271" s="265" t="s">
        <v>404</v>
      </c>
      <c r="D271" s="265" t="s">
        <v>266</v>
      </c>
      <c r="E271" s="266" t="s">
        <v>405</v>
      </c>
      <c r="F271" s="267" t="s">
        <v>406</v>
      </c>
      <c r="G271" s="268" t="s">
        <v>137</v>
      </c>
      <c r="H271" s="269">
        <v>4.6200000000000001</v>
      </c>
      <c r="I271" s="270"/>
      <c r="J271" s="271">
        <f>ROUND(I271*H271,2)</f>
        <v>0</v>
      </c>
      <c r="K271" s="267" t="s">
        <v>138</v>
      </c>
      <c r="L271" s="272"/>
      <c r="M271" s="273" t="s">
        <v>1</v>
      </c>
      <c r="N271" s="274" t="s">
        <v>41</v>
      </c>
      <c r="O271" s="91"/>
      <c r="P271" s="228">
        <f>O271*H271</f>
        <v>0</v>
      </c>
      <c r="Q271" s="228">
        <v>0.021999999999999999</v>
      </c>
      <c r="R271" s="228">
        <f>Q271*H271</f>
        <v>0.10163999999999999</v>
      </c>
      <c r="S271" s="228">
        <v>0</v>
      </c>
      <c r="T271" s="229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0" t="s">
        <v>316</v>
      </c>
      <c r="AT271" s="230" t="s">
        <v>266</v>
      </c>
      <c r="AU271" s="230" t="s">
        <v>86</v>
      </c>
      <c r="AY271" s="17" t="s">
        <v>131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7" t="s">
        <v>84</v>
      </c>
      <c r="BK271" s="231">
        <f>ROUND(I271*H271,2)</f>
        <v>0</v>
      </c>
      <c r="BL271" s="17" t="s">
        <v>217</v>
      </c>
      <c r="BM271" s="230" t="s">
        <v>407</v>
      </c>
    </row>
    <row r="272" s="13" customFormat="1">
      <c r="A272" s="13"/>
      <c r="B272" s="232"/>
      <c r="C272" s="233"/>
      <c r="D272" s="234" t="s">
        <v>141</v>
      </c>
      <c r="E272" s="235" t="s">
        <v>1</v>
      </c>
      <c r="F272" s="236" t="s">
        <v>408</v>
      </c>
      <c r="G272" s="233"/>
      <c r="H272" s="237">
        <v>4.2000000000000002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141</v>
      </c>
      <c r="AU272" s="243" t="s">
        <v>86</v>
      </c>
      <c r="AV272" s="13" t="s">
        <v>86</v>
      </c>
      <c r="AW272" s="13" t="s">
        <v>32</v>
      </c>
      <c r="AX272" s="13" t="s">
        <v>84</v>
      </c>
      <c r="AY272" s="243" t="s">
        <v>131</v>
      </c>
    </row>
    <row r="273" s="13" customFormat="1">
      <c r="A273" s="13"/>
      <c r="B273" s="232"/>
      <c r="C273" s="233"/>
      <c r="D273" s="234" t="s">
        <v>141</v>
      </c>
      <c r="E273" s="233"/>
      <c r="F273" s="236" t="s">
        <v>409</v>
      </c>
      <c r="G273" s="233"/>
      <c r="H273" s="237">
        <v>4.6200000000000001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141</v>
      </c>
      <c r="AU273" s="243" t="s">
        <v>86</v>
      </c>
      <c r="AV273" s="13" t="s">
        <v>86</v>
      </c>
      <c r="AW273" s="13" t="s">
        <v>4</v>
      </c>
      <c r="AX273" s="13" t="s">
        <v>84</v>
      </c>
      <c r="AY273" s="243" t="s">
        <v>131</v>
      </c>
    </row>
    <row r="274" s="2" customFormat="1" ht="55.5" customHeight="1">
      <c r="A274" s="38"/>
      <c r="B274" s="39"/>
      <c r="C274" s="219" t="s">
        <v>410</v>
      </c>
      <c r="D274" s="219" t="s">
        <v>134</v>
      </c>
      <c r="E274" s="220" t="s">
        <v>411</v>
      </c>
      <c r="F274" s="221" t="s">
        <v>412</v>
      </c>
      <c r="G274" s="222" t="s">
        <v>413</v>
      </c>
      <c r="H274" s="223">
        <v>1</v>
      </c>
      <c r="I274" s="224"/>
      <c r="J274" s="225">
        <f>ROUND(I274*H274,2)</f>
        <v>0</v>
      </c>
      <c r="K274" s="221" t="s">
        <v>1</v>
      </c>
      <c r="L274" s="44"/>
      <c r="M274" s="226" t="s">
        <v>1</v>
      </c>
      <c r="N274" s="227" t="s">
        <v>41</v>
      </c>
      <c r="O274" s="91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0" t="s">
        <v>217</v>
      </c>
      <c r="AT274" s="230" t="s">
        <v>134</v>
      </c>
      <c r="AU274" s="230" t="s">
        <v>86</v>
      </c>
      <c r="AY274" s="17" t="s">
        <v>131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7" t="s">
        <v>84</v>
      </c>
      <c r="BK274" s="231">
        <f>ROUND(I274*H274,2)</f>
        <v>0</v>
      </c>
      <c r="BL274" s="17" t="s">
        <v>217</v>
      </c>
      <c r="BM274" s="230" t="s">
        <v>414</v>
      </c>
    </row>
    <row r="275" s="2" customFormat="1" ht="24.15" customHeight="1">
      <c r="A275" s="38"/>
      <c r="B275" s="39"/>
      <c r="C275" s="219" t="s">
        <v>415</v>
      </c>
      <c r="D275" s="219" t="s">
        <v>134</v>
      </c>
      <c r="E275" s="220" t="s">
        <v>416</v>
      </c>
      <c r="F275" s="221" t="s">
        <v>417</v>
      </c>
      <c r="G275" s="222" t="s">
        <v>212</v>
      </c>
      <c r="H275" s="223">
        <v>0.113</v>
      </c>
      <c r="I275" s="224"/>
      <c r="J275" s="225">
        <f>ROUND(I275*H275,2)</f>
        <v>0</v>
      </c>
      <c r="K275" s="221" t="s">
        <v>138</v>
      </c>
      <c r="L275" s="44"/>
      <c r="M275" s="226" t="s">
        <v>1</v>
      </c>
      <c r="N275" s="227" t="s">
        <v>41</v>
      </c>
      <c r="O275" s="91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0" t="s">
        <v>217</v>
      </c>
      <c r="AT275" s="230" t="s">
        <v>134</v>
      </c>
      <c r="AU275" s="230" t="s">
        <v>86</v>
      </c>
      <c r="AY275" s="17" t="s">
        <v>131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7" t="s">
        <v>84</v>
      </c>
      <c r="BK275" s="231">
        <f>ROUND(I275*H275,2)</f>
        <v>0</v>
      </c>
      <c r="BL275" s="17" t="s">
        <v>217</v>
      </c>
      <c r="BM275" s="230" t="s">
        <v>418</v>
      </c>
    </row>
    <row r="276" s="12" customFormat="1" ht="22.8" customHeight="1">
      <c r="A276" s="12"/>
      <c r="B276" s="203"/>
      <c r="C276" s="204"/>
      <c r="D276" s="205" t="s">
        <v>75</v>
      </c>
      <c r="E276" s="217" t="s">
        <v>419</v>
      </c>
      <c r="F276" s="217" t="s">
        <v>420</v>
      </c>
      <c r="G276" s="204"/>
      <c r="H276" s="204"/>
      <c r="I276" s="207"/>
      <c r="J276" s="218">
        <f>BK276</f>
        <v>0</v>
      </c>
      <c r="K276" s="204"/>
      <c r="L276" s="209"/>
      <c r="M276" s="210"/>
      <c r="N276" s="211"/>
      <c r="O276" s="211"/>
      <c r="P276" s="212">
        <f>SUM(P277:P336)</f>
        <v>0</v>
      </c>
      <c r="Q276" s="211"/>
      <c r="R276" s="212">
        <f>SUM(R277:R336)</f>
        <v>1.6721225</v>
      </c>
      <c r="S276" s="211"/>
      <c r="T276" s="213">
        <f>SUM(T277:T336)</f>
        <v>0.5605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4" t="s">
        <v>86</v>
      </c>
      <c r="AT276" s="215" t="s">
        <v>75</v>
      </c>
      <c r="AU276" s="215" t="s">
        <v>84</v>
      </c>
      <c r="AY276" s="214" t="s">
        <v>131</v>
      </c>
      <c r="BK276" s="216">
        <f>SUM(BK277:BK336)</f>
        <v>0</v>
      </c>
    </row>
    <row r="277" s="2" customFormat="1" ht="24.15" customHeight="1">
      <c r="A277" s="38"/>
      <c r="B277" s="39"/>
      <c r="C277" s="219" t="s">
        <v>421</v>
      </c>
      <c r="D277" s="219" t="s">
        <v>134</v>
      </c>
      <c r="E277" s="220" t="s">
        <v>422</v>
      </c>
      <c r="F277" s="221" t="s">
        <v>423</v>
      </c>
      <c r="G277" s="222" t="s">
        <v>137</v>
      </c>
      <c r="H277" s="223">
        <v>202</v>
      </c>
      <c r="I277" s="224"/>
      <c r="J277" s="225">
        <f>ROUND(I277*H277,2)</f>
        <v>0</v>
      </c>
      <c r="K277" s="221" t="s">
        <v>138</v>
      </c>
      <c r="L277" s="44"/>
      <c r="M277" s="226" t="s">
        <v>1</v>
      </c>
      <c r="N277" s="227" t="s">
        <v>41</v>
      </c>
      <c r="O277" s="91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0" t="s">
        <v>217</v>
      </c>
      <c r="AT277" s="230" t="s">
        <v>134</v>
      </c>
      <c r="AU277" s="230" t="s">
        <v>86</v>
      </c>
      <c r="AY277" s="17" t="s">
        <v>131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7" t="s">
        <v>84</v>
      </c>
      <c r="BK277" s="231">
        <f>ROUND(I277*H277,2)</f>
        <v>0</v>
      </c>
      <c r="BL277" s="17" t="s">
        <v>217</v>
      </c>
      <c r="BM277" s="230" t="s">
        <v>424</v>
      </c>
    </row>
    <row r="278" s="13" customFormat="1">
      <c r="A278" s="13"/>
      <c r="B278" s="232"/>
      <c r="C278" s="233"/>
      <c r="D278" s="234" t="s">
        <v>141</v>
      </c>
      <c r="E278" s="235" t="s">
        <v>1</v>
      </c>
      <c r="F278" s="236" t="s">
        <v>93</v>
      </c>
      <c r="G278" s="233"/>
      <c r="H278" s="237">
        <v>202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141</v>
      </c>
      <c r="AU278" s="243" t="s">
        <v>86</v>
      </c>
      <c r="AV278" s="13" t="s">
        <v>86</v>
      </c>
      <c r="AW278" s="13" t="s">
        <v>32</v>
      </c>
      <c r="AX278" s="13" t="s">
        <v>84</v>
      </c>
      <c r="AY278" s="243" t="s">
        <v>131</v>
      </c>
    </row>
    <row r="279" s="2" customFormat="1" ht="24.15" customHeight="1">
      <c r="A279" s="38"/>
      <c r="B279" s="39"/>
      <c r="C279" s="219" t="s">
        <v>425</v>
      </c>
      <c r="D279" s="219" t="s">
        <v>134</v>
      </c>
      <c r="E279" s="220" t="s">
        <v>426</v>
      </c>
      <c r="F279" s="221" t="s">
        <v>427</v>
      </c>
      <c r="G279" s="222" t="s">
        <v>137</v>
      </c>
      <c r="H279" s="223">
        <v>202</v>
      </c>
      <c r="I279" s="224"/>
      <c r="J279" s="225">
        <f>ROUND(I279*H279,2)</f>
        <v>0</v>
      </c>
      <c r="K279" s="221" t="s">
        <v>138</v>
      </c>
      <c r="L279" s="44"/>
      <c r="M279" s="226" t="s">
        <v>1</v>
      </c>
      <c r="N279" s="227" t="s">
        <v>41</v>
      </c>
      <c r="O279" s="91"/>
      <c r="P279" s="228">
        <f>O279*H279</f>
        <v>0</v>
      </c>
      <c r="Q279" s="228">
        <v>0</v>
      </c>
      <c r="R279" s="228">
        <f>Q279*H279</f>
        <v>0</v>
      </c>
      <c r="S279" s="228">
        <v>0.0025000000000000001</v>
      </c>
      <c r="T279" s="229">
        <f>S279*H279</f>
        <v>0.505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0" t="s">
        <v>217</v>
      </c>
      <c r="AT279" s="230" t="s">
        <v>134</v>
      </c>
      <c r="AU279" s="230" t="s">
        <v>86</v>
      </c>
      <c r="AY279" s="17" t="s">
        <v>131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7" t="s">
        <v>84</v>
      </c>
      <c r="BK279" s="231">
        <f>ROUND(I279*H279,2)</f>
        <v>0</v>
      </c>
      <c r="BL279" s="17" t="s">
        <v>217</v>
      </c>
      <c r="BM279" s="230" t="s">
        <v>428</v>
      </c>
    </row>
    <row r="280" s="15" customFormat="1">
      <c r="A280" s="15"/>
      <c r="B280" s="255"/>
      <c r="C280" s="256"/>
      <c r="D280" s="234" t="s">
        <v>141</v>
      </c>
      <c r="E280" s="257" t="s">
        <v>1</v>
      </c>
      <c r="F280" s="258" t="s">
        <v>429</v>
      </c>
      <c r="G280" s="256"/>
      <c r="H280" s="257" t="s">
        <v>1</v>
      </c>
      <c r="I280" s="259"/>
      <c r="J280" s="256"/>
      <c r="K280" s="256"/>
      <c r="L280" s="260"/>
      <c r="M280" s="261"/>
      <c r="N280" s="262"/>
      <c r="O280" s="262"/>
      <c r="P280" s="262"/>
      <c r="Q280" s="262"/>
      <c r="R280" s="262"/>
      <c r="S280" s="262"/>
      <c r="T280" s="26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4" t="s">
        <v>141</v>
      </c>
      <c r="AU280" s="264" t="s">
        <v>86</v>
      </c>
      <c r="AV280" s="15" t="s">
        <v>84</v>
      </c>
      <c r="AW280" s="15" t="s">
        <v>32</v>
      </c>
      <c r="AX280" s="15" t="s">
        <v>76</v>
      </c>
      <c r="AY280" s="264" t="s">
        <v>131</v>
      </c>
    </row>
    <row r="281" s="13" customFormat="1">
      <c r="A281" s="13"/>
      <c r="B281" s="232"/>
      <c r="C281" s="233"/>
      <c r="D281" s="234" t="s">
        <v>141</v>
      </c>
      <c r="E281" s="235" t="s">
        <v>1</v>
      </c>
      <c r="F281" s="236" t="s">
        <v>430</v>
      </c>
      <c r="G281" s="233"/>
      <c r="H281" s="237">
        <v>67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141</v>
      </c>
      <c r="AU281" s="243" t="s">
        <v>86</v>
      </c>
      <c r="AV281" s="13" t="s">
        <v>86</v>
      </c>
      <c r="AW281" s="13" t="s">
        <v>32</v>
      </c>
      <c r="AX281" s="13" t="s">
        <v>76</v>
      </c>
      <c r="AY281" s="243" t="s">
        <v>131</v>
      </c>
    </row>
    <row r="282" s="13" customFormat="1">
      <c r="A282" s="13"/>
      <c r="B282" s="232"/>
      <c r="C282" s="233"/>
      <c r="D282" s="234" t="s">
        <v>141</v>
      </c>
      <c r="E282" s="235" t="s">
        <v>1</v>
      </c>
      <c r="F282" s="236" t="s">
        <v>431</v>
      </c>
      <c r="G282" s="233"/>
      <c r="H282" s="237">
        <v>67.5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141</v>
      </c>
      <c r="AU282" s="243" t="s">
        <v>86</v>
      </c>
      <c r="AV282" s="13" t="s">
        <v>86</v>
      </c>
      <c r="AW282" s="13" t="s">
        <v>32</v>
      </c>
      <c r="AX282" s="13" t="s">
        <v>76</v>
      </c>
      <c r="AY282" s="243" t="s">
        <v>131</v>
      </c>
    </row>
    <row r="283" s="13" customFormat="1">
      <c r="A283" s="13"/>
      <c r="B283" s="232"/>
      <c r="C283" s="233"/>
      <c r="D283" s="234" t="s">
        <v>141</v>
      </c>
      <c r="E283" s="235" t="s">
        <v>1</v>
      </c>
      <c r="F283" s="236" t="s">
        <v>432</v>
      </c>
      <c r="G283" s="233"/>
      <c r="H283" s="237">
        <v>67.5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141</v>
      </c>
      <c r="AU283" s="243" t="s">
        <v>86</v>
      </c>
      <c r="AV283" s="13" t="s">
        <v>86</v>
      </c>
      <c r="AW283" s="13" t="s">
        <v>32</v>
      </c>
      <c r="AX283" s="13" t="s">
        <v>76</v>
      </c>
      <c r="AY283" s="243" t="s">
        <v>131</v>
      </c>
    </row>
    <row r="284" s="14" customFormat="1">
      <c r="A284" s="14"/>
      <c r="B284" s="244"/>
      <c r="C284" s="245"/>
      <c r="D284" s="234" t="s">
        <v>141</v>
      </c>
      <c r="E284" s="246" t="s">
        <v>1</v>
      </c>
      <c r="F284" s="247" t="s">
        <v>148</v>
      </c>
      <c r="G284" s="245"/>
      <c r="H284" s="248">
        <v>202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141</v>
      </c>
      <c r="AU284" s="254" t="s">
        <v>86</v>
      </c>
      <c r="AV284" s="14" t="s">
        <v>139</v>
      </c>
      <c r="AW284" s="14" t="s">
        <v>32</v>
      </c>
      <c r="AX284" s="14" t="s">
        <v>84</v>
      </c>
      <c r="AY284" s="254" t="s">
        <v>131</v>
      </c>
    </row>
    <row r="285" s="2" customFormat="1" ht="21.75" customHeight="1">
      <c r="A285" s="38"/>
      <c r="B285" s="39"/>
      <c r="C285" s="219" t="s">
        <v>433</v>
      </c>
      <c r="D285" s="219" t="s">
        <v>134</v>
      </c>
      <c r="E285" s="220" t="s">
        <v>434</v>
      </c>
      <c r="F285" s="221" t="s">
        <v>435</v>
      </c>
      <c r="G285" s="222" t="s">
        <v>168</v>
      </c>
      <c r="H285" s="223">
        <v>185</v>
      </c>
      <c r="I285" s="224"/>
      <c r="J285" s="225">
        <f>ROUND(I285*H285,2)</f>
        <v>0</v>
      </c>
      <c r="K285" s="221" t="s">
        <v>138</v>
      </c>
      <c r="L285" s="44"/>
      <c r="M285" s="226" t="s">
        <v>1</v>
      </c>
      <c r="N285" s="227" t="s">
        <v>41</v>
      </c>
      <c r="O285" s="91"/>
      <c r="P285" s="228">
        <f>O285*H285</f>
        <v>0</v>
      </c>
      <c r="Q285" s="228">
        <v>0</v>
      </c>
      <c r="R285" s="228">
        <f>Q285*H285</f>
        <v>0</v>
      </c>
      <c r="S285" s="228">
        <v>0.00029999999999999997</v>
      </c>
      <c r="T285" s="229">
        <f>S285*H285</f>
        <v>0.055499999999999994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0" t="s">
        <v>217</v>
      </c>
      <c r="AT285" s="230" t="s">
        <v>134</v>
      </c>
      <c r="AU285" s="230" t="s">
        <v>86</v>
      </c>
      <c r="AY285" s="17" t="s">
        <v>131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7" t="s">
        <v>84</v>
      </c>
      <c r="BK285" s="231">
        <f>ROUND(I285*H285,2)</f>
        <v>0</v>
      </c>
      <c r="BL285" s="17" t="s">
        <v>217</v>
      </c>
      <c r="BM285" s="230" t="s">
        <v>436</v>
      </c>
    </row>
    <row r="286" s="2" customFormat="1" ht="16.5" customHeight="1">
      <c r="A286" s="38"/>
      <c r="B286" s="39"/>
      <c r="C286" s="219" t="s">
        <v>437</v>
      </c>
      <c r="D286" s="219" t="s">
        <v>134</v>
      </c>
      <c r="E286" s="220" t="s">
        <v>438</v>
      </c>
      <c r="F286" s="221" t="s">
        <v>439</v>
      </c>
      <c r="G286" s="222" t="s">
        <v>137</v>
      </c>
      <c r="H286" s="223">
        <v>202</v>
      </c>
      <c r="I286" s="224"/>
      <c r="J286" s="225">
        <f>ROUND(I286*H286,2)</f>
        <v>0</v>
      </c>
      <c r="K286" s="221" t="s">
        <v>138</v>
      </c>
      <c r="L286" s="44"/>
      <c r="M286" s="226" t="s">
        <v>1</v>
      </c>
      <c r="N286" s="227" t="s">
        <v>41</v>
      </c>
      <c r="O286" s="91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0" t="s">
        <v>217</v>
      </c>
      <c r="AT286" s="230" t="s">
        <v>134</v>
      </c>
      <c r="AU286" s="230" t="s">
        <v>86</v>
      </c>
      <c r="AY286" s="17" t="s">
        <v>131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7" t="s">
        <v>84</v>
      </c>
      <c r="BK286" s="231">
        <f>ROUND(I286*H286,2)</f>
        <v>0</v>
      </c>
      <c r="BL286" s="17" t="s">
        <v>217</v>
      </c>
      <c r="BM286" s="230" t="s">
        <v>440</v>
      </c>
    </row>
    <row r="287" s="13" customFormat="1">
      <c r="A287" s="13"/>
      <c r="B287" s="232"/>
      <c r="C287" s="233"/>
      <c r="D287" s="234" t="s">
        <v>141</v>
      </c>
      <c r="E287" s="235" t="s">
        <v>1</v>
      </c>
      <c r="F287" s="236" t="s">
        <v>93</v>
      </c>
      <c r="G287" s="233"/>
      <c r="H287" s="237">
        <v>202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141</v>
      </c>
      <c r="AU287" s="243" t="s">
        <v>86</v>
      </c>
      <c r="AV287" s="13" t="s">
        <v>86</v>
      </c>
      <c r="AW287" s="13" t="s">
        <v>32</v>
      </c>
      <c r="AX287" s="13" t="s">
        <v>84</v>
      </c>
      <c r="AY287" s="243" t="s">
        <v>131</v>
      </c>
    </row>
    <row r="288" s="2" customFormat="1" ht="24.15" customHeight="1">
      <c r="A288" s="38"/>
      <c r="B288" s="39"/>
      <c r="C288" s="219" t="s">
        <v>441</v>
      </c>
      <c r="D288" s="219" t="s">
        <v>134</v>
      </c>
      <c r="E288" s="220" t="s">
        <v>442</v>
      </c>
      <c r="F288" s="221" t="s">
        <v>443</v>
      </c>
      <c r="G288" s="222" t="s">
        <v>137</v>
      </c>
      <c r="H288" s="223">
        <v>202</v>
      </c>
      <c r="I288" s="224"/>
      <c r="J288" s="225">
        <f>ROUND(I288*H288,2)</f>
        <v>0</v>
      </c>
      <c r="K288" s="221" t="s">
        <v>138</v>
      </c>
      <c r="L288" s="44"/>
      <c r="M288" s="226" t="s">
        <v>1</v>
      </c>
      <c r="N288" s="227" t="s">
        <v>41</v>
      </c>
      <c r="O288" s="91"/>
      <c r="P288" s="228">
        <f>O288*H288</f>
        <v>0</v>
      </c>
      <c r="Q288" s="228">
        <v>3.0000000000000001E-05</v>
      </c>
      <c r="R288" s="228">
        <f>Q288*H288</f>
        <v>0.0060600000000000003</v>
      </c>
      <c r="S288" s="228">
        <v>0</v>
      </c>
      <c r="T288" s="229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0" t="s">
        <v>217</v>
      </c>
      <c r="AT288" s="230" t="s">
        <v>134</v>
      </c>
      <c r="AU288" s="230" t="s">
        <v>86</v>
      </c>
      <c r="AY288" s="17" t="s">
        <v>131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7" t="s">
        <v>84</v>
      </c>
      <c r="BK288" s="231">
        <f>ROUND(I288*H288,2)</f>
        <v>0</v>
      </c>
      <c r="BL288" s="17" t="s">
        <v>217</v>
      </c>
      <c r="BM288" s="230" t="s">
        <v>444</v>
      </c>
    </row>
    <row r="289" s="13" customFormat="1">
      <c r="A289" s="13"/>
      <c r="B289" s="232"/>
      <c r="C289" s="233"/>
      <c r="D289" s="234" t="s">
        <v>141</v>
      </c>
      <c r="E289" s="235" t="s">
        <v>1</v>
      </c>
      <c r="F289" s="236" t="s">
        <v>93</v>
      </c>
      <c r="G289" s="233"/>
      <c r="H289" s="237">
        <v>202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141</v>
      </c>
      <c r="AU289" s="243" t="s">
        <v>86</v>
      </c>
      <c r="AV289" s="13" t="s">
        <v>86</v>
      </c>
      <c r="AW289" s="13" t="s">
        <v>32</v>
      </c>
      <c r="AX289" s="13" t="s">
        <v>84</v>
      </c>
      <c r="AY289" s="243" t="s">
        <v>131</v>
      </c>
    </row>
    <row r="290" s="2" customFormat="1" ht="33" customHeight="1">
      <c r="A290" s="38"/>
      <c r="B290" s="39"/>
      <c r="C290" s="219" t="s">
        <v>445</v>
      </c>
      <c r="D290" s="219" t="s">
        <v>134</v>
      </c>
      <c r="E290" s="220" t="s">
        <v>446</v>
      </c>
      <c r="F290" s="221" t="s">
        <v>447</v>
      </c>
      <c r="G290" s="222" t="s">
        <v>137</v>
      </c>
      <c r="H290" s="223">
        <v>202</v>
      </c>
      <c r="I290" s="224"/>
      <c r="J290" s="225">
        <f>ROUND(I290*H290,2)</f>
        <v>0</v>
      </c>
      <c r="K290" s="221" t="s">
        <v>138</v>
      </c>
      <c r="L290" s="44"/>
      <c r="M290" s="226" t="s">
        <v>1</v>
      </c>
      <c r="N290" s="227" t="s">
        <v>41</v>
      </c>
      <c r="O290" s="91"/>
      <c r="P290" s="228">
        <f>O290*H290</f>
        <v>0</v>
      </c>
      <c r="Q290" s="228">
        <v>0.0045500000000000002</v>
      </c>
      <c r="R290" s="228">
        <f>Q290*H290</f>
        <v>0.91910000000000003</v>
      </c>
      <c r="S290" s="228">
        <v>0</v>
      </c>
      <c r="T290" s="229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0" t="s">
        <v>217</v>
      </c>
      <c r="AT290" s="230" t="s">
        <v>134</v>
      </c>
      <c r="AU290" s="230" t="s">
        <v>86</v>
      </c>
      <c r="AY290" s="17" t="s">
        <v>131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7" t="s">
        <v>84</v>
      </c>
      <c r="BK290" s="231">
        <f>ROUND(I290*H290,2)</f>
        <v>0</v>
      </c>
      <c r="BL290" s="17" t="s">
        <v>217</v>
      </c>
      <c r="BM290" s="230" t="s">
        <v>448</v>
      </c>
    </row>
    <row r="291" s="13" customFormat="1">
      <c r="A291" s="13"/>
      <c r="B291" s="232"/>
      <c r="C291" s="233"/>
      <c r="D291" s="234" t="s">
        <v>141</v>
      </c>
      <c r="E291" s="235" t="s">
        <v>1</v>
      </c>
      <c r="F291" s="236" t="s">
        <v>93</v>
      </c>
      <c r="G291" s="233"/>
      <c r="H291" s="237">
        <v>202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141</v>
      </c>
      <c r="AU291" s="243" t="s">
        <v>86</v>
      </c>
      <c r="AV291" s="13" t="s">
        <v>86</v>
      </c>
      <c r="AW291" s="13" t="s">
        <v>32</v>
      </c>
      <c r="AX291" s="13" t="s">
        <v>84</v>
      </c>
      <c r="AY291" s="243" t="s">
        <v>131</v>
      </c>
    </row>
    <row r="292" s="2" customFormat="1" ht="16.5" customHeight="1">
      <c r="A292" s="38"/>
      <c r="B292" s="39"/>
      <c r="C292" s="219" t="s">
        <v>449</v>
      </c>
      <c r="D292" s="219" t="s">
        <v>134</v>
      </c>
      <c r="E292" s="220" t="s">
        <v>450</v>
      </c>
      <c r="F292" s="221" t="s">
        <v>451</v>
      </c>
      <c r="G292" s="222" t="s">
        <v>137</v>
      </c>
      <c r="H292" s="223">
        <v>202</v>
      </c>
      <c r="I292" s="224"/>
      <c r="J292" s="225">
        <f>ROUND(I292*H292,2)</f>
        <v>0</v>
      </c>
      <c r="K292" s="221" t="s">
        <v>138</v>
      </c>
      <c r="L292" s="44"/>
      <c r="M292" s="226" t="s">
        <v>1</v>
      </c>
      <c r="N292" s="227" t="s">
        <v>41</v>
      </c>
      <c r="O292" s="91"/>
      <c r="P292" s="228">
        <f>O292*H292</f>
        <v>0</v>
      </c>
      <c r="Q292" s="228">
        <v>0.00029999999999999997</v>
      </c>
      <c r="R292" s="228">
        <f>Q292*H292</f>
        <v>0.060599999999999994</v>
      </c>
      <c r="S292" s="228">
        <v>0</v>
      </c>
      <c r="T292" s="229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0" t="s">
        <v>217</v>
      </c>
      <c r="AT292" s="230" t="s">
        <v>134</v>
      </c>
      <c r="AU292" s="230" t="s">
        <v>86</v>
      </c>
      <c r="AY292" s="17" t="s">
        <v>131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7" t="s">
        <v>84</v>
      </c>
      <c r="BK292" s="231">
        <f>ROUND(I292*H292,2)</f>
        <v>0</v>
      </c>
      <c r="BL292" s="17" t="s">
        <v>217</v>
      </c>
      <c r="BM292" s="230" t="s">
        <v>452</v>
      </c>
    </row>
    <row r="293" s="13" customFormat="1">
      <c r="A293" s="13"/>
      <c r="B293" s="232"/>
      <c r="C293" s="233"/>
      <c r="D293" s="234" t="s">
        <v>141</v>
      </c>
      <c r="E293" s="235" t="s">
        <v>1</v>
      </c>
      <c r="F293" s="236" t="s">
        <v>430</v>
      </c>
      <c r="G293" s="233"/>
      <c r="H293" s="237">
        <v>67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141</v>
      </c>
      <c r="AU293" s="243" t="s">
        <v>86</v>
      </c>
      <c r="AV293" s="13" t="s">
        <v>86</v>
      </c>
      <c r="AW293" s="13" t="s">
        <v>32</v>
      </c>
      <c r="AX293" s="13" t="s">
        <v>76</v>
      </c>
      <c r="AY293" s="243" t="s">
        <v>131</v>
      </c>
    </row>
    <row r="294" s="13" customFormat="1">
      <c r="A294" s="13"/>
      <c r="B294" s="232"/>
      <c r="C294" s="233"/>
      <c r="D294" s="234" t="s">
        <v>141</v>
      </c>
      <c r="E294" s="235" t="s">
        <v>1</v>
      </c>
      <c r="F294" s="236" t="s">
        <v>431</v>
      </c>
      <c r="G294" s="233"/>
      <c r="H294" s="237">
        <v>67.5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141</v>
      </c>
      <c r="AU294" s="243" t="s">
        <v>86</v>
      </c>
      <c r="AV294" s="13" t="s">
        <v>86</v>
      </c>
      <c r="AW294" s="13" t="s">
        <v>32</v>
      </c>
      <c r="AX294" s="13" t="s">
        <v>76</v>
      </c>
      <c r="AY294" s="243" t="s">
        <v>131</v>
      </c>
    </row>
    <row r="295" s="13" customFormat="1">
      <c r="A295" s="13"/>
      <c r="B295" s="232"/>
      <c r="C295" s="233"/>
      <c r="D295" s="234" t="s">
        <v>141</v>
      </c>
      <c r="E295" s="235" t="s">
        <v>1</v>
      </c>
      <c r="F295" s="236" t="s">
        <v>432</v>
      </c>
      <c r="G295" s="233"/>
      <c r="H295" s="237">
        <v>67.5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141</v>
      </c>
      <c r="AU295" s="243" t="s">
        <v>86</v>
      </c>
      <c r="AV295" s="13" t="s">
        <v>86</v>
      </c>
      <c r="AW295" s="13" t="s">
        <v>32</v>
      </c>
      <c r="AX295" s="13" t="s">
        <v>76</v>
      </c>
      <c r="AY295" s="243" t="s">
        <v>131</v>
      </c>
    </row>
    <row r="296" s="14" customFormat="1">
      <c r="A296" s="14"/>
      <c r="B296" s="244"/>
      <c r="C296" s="245"/>
      <c r="D296" s="234" t="s">
        <v>141</v>
      </c>
      <c r="E296" s="246" t="s">
        <v>93</v>
      </c>
      <c r="F296" s="247" t="s">
        <v>148</v>
      </c>
      <c r="G296" s="245"/>
      <c r="H296" s="248">
        <v>202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141</v>
      </c>
      <c r="AU296" s="254" t="s">
        <v>86</v>
      </c>
      <c r="AV296" s="14" t="s">
        <v>139</v>
      </c>
      <c r="AW296" s="14" t="s">
        <v>32</v>
      </c>
      <c r="AX296" s="14" t="s">
        <v>84</v>
      </c>
      <c r="AY296" s="254" t="s">
        <v>131</v>
      </c>
    </row>
    <row r="297" s="2" customFormat="1" ht="37.8" customHeight="1">
      <c r="A297" s="38"/>
      <c r="B297" s="39"/>
      <c r="C297" s="265" t="s">
        <v>453</v>
      </c>
      <c r="D297" s="265" t="s">
        <v>266</v>
      </c>
      <c r="E297" s="266" t="s">
        <v>454</v>
      </c>
      <c r="F297" s="267" t="s">
        <v>455</v>
      </c>
      <c r="G297" s="268" t="s">
        <v>137</v>
      </c>
      <c r="H297" s="269">
        <v>222.19999999999999</v>
      </c>
      <c r="I297" s="270"/>
      <c r="J297" s="271">
        <f>ROUND(I297*H297,2)</f>
        <v>0</v>
      </c>
      <c r="K297" s="267" t="s">
        <v>138</v>
      </c>
      <c r="L297" s="272"/>
      <c r="M297" s="273" t="s">
        <v>1</v>
      </c>
      <c r="N297" s="274" t="s">
        <v>41</v>
      </c>
      <c r="O297" s="91"/>
      <c r="P297" s="228">
        <f>O297*H297</f>
        <v>0</v>
      </c>
      <c r="Q297" s="228">
        <v>0.0027499999999999998</v>
      </c>
      <c r="R297" s="228">
        <f>Q297*H297</f>
        <v>0.61104999999999998</v>
      </c>
      <c r="S297" s="228">
        <v>0</v>
      </c>
      <c r="T297" s="229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0" t="s">
        <v>316</v>
      </c>
      <c r="AT297" s="230" t="s">
        <v>266</v>
      </c>
      <c r="AU297" s="230" t="s">
        <v>86</v>
      </c>
      <c r="AY297" s="17" t="s">
        <v>131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7" t="s">
        <v>84</v>
      </c>
      <c r="BK297" s="231">
        <f>ROUND(I297*H297,2)</f>
        <v>0</v>
      </c>
      <c r="BL297" s="17" t="s">
        <v>217</v>
      </c>
      <c r="BM297" s="230" t="s">
        <v>456</v>
      </c>
    </row>
    <row r="298" s="15" customFormat="1">
      <c r="A298" s="15"/>
      <c r="B298" s="255"/>
      <c r="C298" s="256"/>
      <c r="D298" s="234" t="s">
        <v>141</v>
      </c>
      <c r="E298" s="257" t="s">
        <v>1</v>
      </c>
      <c r="F298" s="258" t="s">
        <v>457</v>
      </c>
      <c r="G298" s="256"/>
      <c r="H298" s="257" t="s">
        <v>1</v>
      </c>
      <c r="I298" s="259"/>
      <c r="J298" s="256"/>
      <c r="K298" s="256"/>
      <c r="L298" s="260"/>
      <c r="M298" s="261"/>
      <c r="N298" s="262"/>
      <c r="O298" s="262"/>
      <c r="P298" s="262"/>
      <c r="Q298" s="262"/>
      <c r="R298" s="262"/>
      <c r="S298" s="262"/>
      <c r="T298" s="26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4" t="s">
        <v>141</v>
      </c>
      <c r="AU298" s="264" t="s">
        <v>86</v>
      </c>
      <c r="AV298" s="15" t="s">
        <v>84</v>
      </c>
      <c r="AW298" s="15" t="s">
        <v>32</v>
      </c>
      <c r="AX298" s="15" t="s">
        <v>76</v>
      </c>
      <c r="AY298" s="264" t="s">
        <v>131</v>
      </c>
    </row>
    <row r="299" s="15" customFormat="1">
      <c r="A299" s="15"/>
      <c r="B299" s="255"/>
      <c r="C299" s="256"/>
      <c r="D299" s="234" t="s">
        <v>141</v>
      </c>
      <c r="E299" s="257" t="s">
        <v>1</v>
      </c>
      <c r="F299" s="258" t="s">
        <v>458</v>
      </c>
      <c r="G299" s="256"/>
      <c r="H299" s="257" t="s">
        <v>1</v>
      </c>
      <c r="I299" s="259"/>
      <c r="J299" s="256"/>
      <c r="K299" s="256"/>
      <c r="L299" s="260"/>
      <c r="M299" s="261"/>
      <c r="N299" s="262"/>
      <c r="O299" s="262"/>
      <c r="P299" s="262"/>
      <c r="Q299" s="262"/>
      <c r="R299" s="262"/>
      <c r="S299" s="262"/>
      <c r="T299" s="26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4" t="s">
        <v>141</v>
      </c>
      <c r="AU299" s="264" t="s">
        <v>86</v>
      </c>
      <c r="AV299" s="15" t="s">
        <v>84</v>
      </c>
      <c r="AW299" s="15" t="s">
        <v>32</v>
      </c>
      <c r="AX299" s="15" t="s">
        <v>76</v>
      </c>
      <c r="AY299" s="264" t="s">
        <v>131</v>
      </c>
    </row>
    <row r="300" s="15" customFormat="1">
      <c r="A300" s="15"/>
      <c r="B300" s="255"/>
      <c r="C300" s="256"/>
      <c r="D300" s="234" t="s">
        <v>141</v>
      </c>
      <c r="E300" s="257" t="s">
        <v>1</v>
      </c>
      <c r="F300" s="258" t="s">
        <v>459</v>
      </c>
      <c r="G300" s="256"/>
      <c r="H300" s="257" t="s">
        <v>1</v>
      </c>
      <c r="I300" s="259"/>
      <c r="J300" s="256"/>
      <c r="K300" s="256"/>
      <c r="L300" s="260"/>
      <c r="M300" s="261"/>
      <c r="N300" s="262"/>
      <c r="O300" s="262"/>
      <c r="P300" s="262"/>
      <c r="Q300" s="262"/>
      <c r="R300" s="262"/>
      <c r="S300" s="262"/>
      <c r="T300" s="26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4" t="s">
        <v>141</v>
      </c>
      <c r="AU300" s="264" t="s">
        <v>86</v>
      </c>
      <c r="AV300" s="15" t="s">
        <v>84</v>
      </c>
      <c r="AW300" s="15" t="s">
        <v>32</v>
      </c>
      <c r="AX300" s="15" t="s">
        <v>76</v>
      </c>
      <c r="AY300" s="264" t="s">
        <v>131</v>
      </c>
    </row>
    <row r="301" s="15" customFormat="1">
      <c r="A301" s="15"/>
      <c r="B301" s="255"/>
      <c r="C301" s="256"/>
      <c r="D301" s="234" t="s">
        <v>141</v>
      </c>
      <c r="E301" s="257" t="s">
        <v>1</v>
      </c>
      <c r="F301" s="258" t="s">
        <v>460</v>
      </c>
      <c r="G301" s="256"/>
      <c r="H301" s="257" t="s">
        <v>1</v>
      </c>
      <c r="I301" s="259"/>
      <c r="J301" s="256"/>
      <c r="K301" s="256"/>
      <c r="L301" s="260"/>
      <c r="M301" s="261"/>
      <c r="N301" s="262"/>
      <c r="O301" s="262"/>
      <c r="P301" s="262"/>
      <c r="Q301" s="262"/>
      <c r="R301" s="262"/>
      <c r="S301" s="262"/>
      <c r="T301" s="26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4" t="s">
        <v>141</v>
      </c>
      <c r="AU301" s="264" t="s">
        <v>86</v>
      </c>
      <c r="AV301" s="15" t="s">
        <v>84</v>
      </c>
      <c r="AW301" s="15" t="s">
        <v>32</v>
      </c>
      <c r="AX301" s="15" t="s">
        <v>76</v>
      </c>
      <c r="AY301" s="264" t="s">
        <v>131</v>
      </c>
    </row>
    <row r="302" s="15" customFormat="1">
      <c r="A302" s="15"/>
      <c r="B302" s="255"/>
      <c r="C302" s="256"/>
      <c r="D302" s="234" t="s">
        <v>141</v>
      </c>
      <c r="E302" s="257" t="s">
        <v>1</v>
      </c>
      <c r="F302" s="258" t="s">
        <v>461</v>
      </c>
      <c r="G302" s="256"/>
      <c r="H302" s="257" t="s">
        <v>1</v>
      </c>
      <c r="I302" s="259"/>
      <c r="J302" s="256"/>
      <c r="K302" s="256"/>
      <c r="L302" s="260"/>
      <c r="M302" s="261"/>
      <c r="N302" s="262"/>
      <c r="O302" s="262"/>
      <c r="P302" s="262"/>
      <c r="Q302" s="262"/>
      <c r="R302" s="262"/>
      <c r="S302" s="262"/>
      <c r="T302" s="263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4" t="s">
        <v>141</v>
      </c>
      <c r="AU302" s="264" t="s">
        <v>86</v>
      </c>
      <c r="AV302" s="15" t="s">
        <v>84</v>
      </c>
      <c r="AW302" s="15" t="s">
        <v>32</v>
      </c>
      <c r="AX302" s="15" t="s">
        <v>76</v>
      </c>
      <c r="AY302" s="264" t="s">
        <v>131</v>
      </c>
    </row>
    <row r="303" s="15" customFormat="1">
      <c r="A303" s="15"/>
      <c r="B303" s="255"/>
      <c r="C303" s="256"/>
      <c r="D303" s="234" t="s">
        <v>141</v>
      </c>
      <c r="E303" s="257" t="s">
        <v>1</v>
      </c>
      <c r="F303" s="258" t="s">
        <v>462</v>
      </c>
      <c r="G303" s="256"/>
      <c r="H303" s="257" t="s">
        <v>1</v>
      </c>
      <c r="I303" s="259"/>
      <c r="J303" s="256"/>
      <c r="K303" s="256"/>
      <c r="L303" s="260"/>
      <c r="M303" s="261"/>
      <c r="N303" s="262"/>
      <c r="O303" s="262"/>
      <c r="P303" s="262"/>
      <c r="Q303" s="262"/>
      <c r="R303" s="262"/>
      <c r="S303" s="262"/>
      <c r="T303" s="263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4" t="s">
        <v>141</v>
      </c>
      <c r="AU303" s="264" t="s">
        <v>86</v>
      </c>
      <c r="AV303" s="15" t="s">
        <v>84</v>
      </c>
      <c r="AW303" s="15" t="s">
        <v>32</v>
      </c>
      <c r="AX303" s="15" t="s">
        <v>76</v>
      </c>
      <c r="AY303" s="264" t="s">
        <v>131</v>
      </c>
    </row>
    <row r="304" s="15" customFormat="1">
      <c r="A304" s="15"/>
      <c r="B304" s="255"/>
      <c r="C304" s="256"/>
      <c r="D304" s="234" t="s">
        <v>141</v>
      </c>
      <c r="E304" s="257" t="s">
        <v>1</v>
      </c>
      <c r="F304" s="258" t="s">
        <v>463</v>
      </c>
      <c r="G304" s="256"/>
      <c r="H304" s="257" t="s">
        <v>1</v>
      </c>
      <c r="I304" s="259"/>
      <c r="J304" s="256"/>
      <c r="K304" s="256"/>
      <c r="L304" s="260"/>
      <c r="M304" s="261"/>
      <c r="N304" s="262"/>
      <c r="O304" s="262"/>
      <c r="P304" s="262"/>
      <c r="Q304" s="262"/>
      <c r="R304" s="262"/>
      <c r="S304" s="262"/>
      <c r="T304" s="26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4" t="s">
        <v>141</v>
      </c>
      <c r="AU304" s="264" t="s">
        <v>86</v>
      </c>
      <c r="AV304" s="15" t="s">
        <v>84</v>
      </c>
      <c r="AW304" s="15" t="s">
        <v>32</v>
      </c>
      <c r="AX304" s="15" t="s">
        <v>76</v>
      </c>
      <c r="AY304" s="264" t="s">
        <v>131</v>
      </c>
    </row>
    <row r="305" s="15" customFormat="1">
      <c r="A305" s="15"/>
      <c r="B305" s="255"/>
      <c r="C305" s="256"/>
      <c r="D305" s="234" t="s">
        <v>141</v>
      </c>
      <c r="E305" s="257" t="s">
        <v>1</v>
      </c>
      <c r="F305" s="258" t="s">
        <v>464</v>
      </c>
      <c r="G305" s="256"/>
      <c r="H305" s="257" t="s">
        <v>1</v>
      </c>
      <c r="I305" s="259"/>
      <c r="J305" s="256"/>
      <c r="K305" s="256"/>
      <c r="L305" s="260"/>
      <c r="M305" s="261"/>
      <c r="N305" s="262"/>
      <c r="O305" s="262"/>
      <c r="P305" s="262"/>
      <c r="Q305" s="262"/>
      <c r="R305" s="262"/>
      <c r="S305" s="262"/>
      <c r="T305" s="263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4" t="s">
        <v>141</v>
      </c>
      <c r="AU305" s="264" t="s">
        <v>86</v>
      </c>
      <c r="AV305" s="15" t="s">
        <v>84</v>
      </c>
      <c r="AW305" s="15" t="s">
        <v>32</v>
      </c>
      <c r="AX305" s="15" t="s">
        <v>76</v>
      </c>
      <c r="AY305" s="264" t="s">
        <v>131</v>
      </c>
    </row>
    <row r="306" s="15" customFormat="1">
      <c r="A306" s="15"/>
      <c r="B306" s="255"/>
      <c r="C306" s="256"/>
      <c r="D306" s="234" t="s">
        <v>141</v>
      </c>
      <c r="E306" s="257" t="s">
        <v>1</v>
      </c>
      <c r="F306" s="258" t="s">
        <v>465</v>
      </c>
      <c r="G306" s="256"/>
      <c r="H306" s="257" t="s">
        <v>1</v>
      </c>
      <c r="I306" s="259"/>
      <c r="J306" s="256"/>
      <c r="K306" s="256"/>
      <c r="L306" s="260"/>
      <c r="M306" s="261"/>
      <c r="N306" s="262"/>
      <c r="O306" s="262"/>
      <c r="P306" s="262"/>
      <c r="Q306" s="262"/>
      <c r="R306" s="262"/>
      <c r="S306" s="262"/>
      <c r="T306" s="263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4" t="s">
        <v>141</v>
      </c>
      <c r="AU306" s="264" t="s">
        <v>86</v>
      </c>
      <c r="AV306" s="15" t="s">
        <v>84</v>
      </c>
      <c r="AW306" s="15" t="s">
        <v>32</v>
      </c>
      <c r="AX306" s="15" t="s">
        <v>76</v>
      </c>
      <c r="AY306" s="264" t="s">
        <v>131</v>
      </c>
    </row>
    <row r="307" s="15" customFormat="1">
      <c r="A307" s="15"/>
      <c r="B307" s="255"/>
      <c r="C307" s="256"/>
      <c r="D307" s="234" t="s">
        <v>141</v>
      </c>
      <c r="E307" s="257" t="s">
        <v>1</v>
      </c>
      <c r="F307" s="258" t="s">
        <v>466</v>
      </c>
      <c r="G307" s="256"/>
      <c r="H307" s="257" t="s">
        <v>1</v>
      </c>
      <c r="I307" s="259"/>
      <c r="J307" s="256"/>
      <c r="K307" s="256"/>
      <c r="L307" s="260"/>
      <c r="M307" s="261"/>
      <c r="N307" s="262"/>
      <c r="O307" s="262"/>
      <c r="P307" s="262"/>
      <c r="Q307" s="262"/>
      <c r="R307" s="262"/>
      <c r="S307" s="262"/>
      <c r="T307" s="26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4" t="s">
        <v>141</v>
      </c>
      <c r="AU307" s="264" t="s">
        <v>86</v>
      </c>
      <c r="AV307" s="15" t="s">
        <v>84</v>
      </c>
      <c r="AW307" s="15" t="s">
        <v>32</v>
      </c>
      <c r="AX307" s="15" t="s">
        <v>76</v>
      </c>
      <c r="AY307" s="264" t="s">
        <v>131</v>
      </c>
    </row>
    <row r="308" s="15" customFormat="1">
      <c r="A308" s="15"/>
      <c r="B308" s="255"/>
      <c r="C308" s="256"/>
      <c r="D308" s="234" t="s">
        <v>141</v>
      </c>
      <c r="E308" s="257" t="s">
        <v>1</v>
      </c>
      <c r="F308" s="258" t="s">
        <v>467</v>
      </c>
      <c r="G308" s="256"/>
      <c r="H308" s="257" t="s">
        <v>1</v>
      </c>
      <c r="I308" s="259"/>
      <c r="J308" s="256"/>
      <c r="K308" s="256"/>
      <c r="L308" s="260"/>
      <c r="M308" s="261"/>
      <c r="N308" s="262"/>
      <c r="O308" s="262"/>
      <c r="P308" s="262"/>
      <c r="Q308" s="262"/>
      <c r="R308" s="262"/>
      <c r="S308" s="262"/>
      <c r="T308" s="263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4" t="s">
        <v>141</v>
      </c>
      <c r="AU308" s="264" t="s">
        <v>86</v>
      </c>
      <c r="AV308" s="15" t="s">
        <v>84</v>
      </c>
      <c r="AW308" s="15" t="s">
        <v>32</v>
      </c>
      <c r="AX308" s="15" t="s">
        <v>76</v>
      </c>
      <c r="AY308" s="264" t="s">
        <v>131</v>
      </c>
    </row>
    <row r="309" s="15" customFormat="1">
      <c r="A309" s="15"/>
      <c r="B309" s="255"/>
      <c r="C309" s="256"/>
      <c r="D309" s="234" t="s">
        <v>141</v>
      </c>
      <c r="E309" s="257" t="s">
        <v>1</v>
      </c>
      <c r="F309" s="258" t="s">
        <v>468</v>
      </c>
      <c r="G309" s="256"/>
      <c r="H309" s="257" t="s">
        <v>1</v>
      </c>
      <c r="I309" s="259"/>
      <c r="J309" s="256"/>
      <c r="K309" s="256"/>
      <c r="L309" s="260"/>
      <c r="M309" s="261"/>
      <c r="N309" s="262"/>
      <c r="O309" s="262"/>
      <c r="P309" s="262"/>
      <c r="Q309" s="262"/>
      <c r="R309" s="262"/>
      <c r="S309" s="262"/>
      <c r="T309" s="263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4" t="s">
        <v>141</v>
      </c>
      <c r="AU309" s="264" t="s">
        <v>86</v>
      </c>
      <c r="AV309" s="15" t="s">
        <v>84</v>
      </c>
      <c r="AW309" s="15" t="s">
        <v>32</v>
      </c>
      <c r="AX309" s="15" t="s">
        <v>76</v>
      </c>
      <c r="AY309" s="264" t="s">
        <v>131</v>
      </c>
    </row>
    <row r="310" s="15" customFormat="1">
      <c r="A310" s="15"/>
      <c r="B310" s="255"/>
      <c r="C310" s="256"/>
      <c r="D310" s="234" t="s">
        <v>141</v>
      </c>
      <c r="E310" s="257" t="s">
        <v>1</v>
      </c>
      <c r="F310" s="258" t="s">
        <v>469</v>
      </c>
      <c r="G310" s="256"/>
      <c r="H310" s="257" t="s">
        <v>1</v>
      </c>
      <c r="I310" s="259"/>
      <c r="J310" s="256"/>
      <c r="K310" s="256"/>
      <c r="L310" s="260"/>
      <c r="M310" s="261"/>
      <c r="N310" s="262"/>
      <c r="O310" s="262"/>
      <c r="P310" s="262"/>
      <c r="Q310" s="262"/>
      <c r="R310" s="262"/>
      <c r="S310" s="262"/>
      <c r="T310" s="26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4" t="s">
        <v>141</v>
      </c>
      <c r="AU310" s="264" t="s">
        <v>86</v>
      </c>
      <c r="AV310" s="15" t="s">
        <v>84</v>
      </c>
      <c r="AW310" s="15" t="s">
        <v>32</v>
      </c>
      <c r="AX310" s="15" t="s">
        <v>76</v>
      </c>
      <c r="AY310" s="264" t="s">
        <v>131</v>
      </c>
    </row>
    <row r="311" s="15" customFormat="1">
      <c r="A311" s="15"/>
      <c r="B311" s="255"/>
      <c r="C311" s="256"/>
      <c r="D311" s="234" t="s">
        <v>141</v>
      </c>
      <c r="E311" s="257" t="s">
        <v>1</v>
      </c>
      <c r="F311" s="258" t="s">
        <v>470</v>
      </c>
      <c r="G311" s="256"/>
      <c r="H311" s="257" t="s">
        <v>1</v>
      </c>
      <c r="I311" s="259"/>
      <c r="J311" s="256"/>
      <c r="K311" s="256"/>
      <c r="L311" s="260"/>
      <c r="M311" s="261"/>
      <c r="N311" s="262"/>
      <c r="O311" s="262"/>
      <c r="P311" s="262"/>
      <c r="Q311" s="262"/>
      <c r="R311" s="262"/>
      <c r="S311" s="262"/>
      <c r="T311" s="26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4" t="s">
        <v>141</v>
      </c>
      <c r="AU311" s="264" t="s">
        <v>86</v>
      </c>
      <c r="AV311" s="15" t="s">
        <v>84</v>
      </c>
      <c r="AW311" s="15" t="s">
        <v>32</v>
      </c>
      <c r="AX311" s="15" t="s">
        <v>76</v>
      </c>
      <c r="AY311" s="264" t="s">
        <v>131</v>
      </c>
    </row>
    <row r="312" s="13" customFormat="1">
      <c r="A312" s="13"/>
      <c r="B312" s="232"/>
      <c r="C312" s="233"/>
      <c r="D312" s="234" t="s">
        <v>141</v>
      </c>
      <c r="E312" s="235" t="s">
        <v>1</v>
      </c>
      <c r="F312" s="236" t="s">
        <v>95</v>
      </c>
      <c r="G312" s="233"/>
      <c r="H312" s="237">
        <v>202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141</v>
      </c>
      <c r="AU312" s="243" t="s">
        <v>86</v>
      </c>
      <c r="AV312" s="13" t="s">
        <v>86</v>
      </c>
      <c r="AW312" s="13" t="s">
        <v>32</v>
      </c>
      <c r="AX312" s="13" t="s">
        <v>76</v>
      </c>
      <c r="AY312" s="243" t="s">
        <v>131</v>
      </c>
    </row>
    <row r="313" s="14" customFormat="1">
      <c r="A313" s="14"/>
      <c r="B313" s="244"/>
      <c r="C313" s="245"/>
      <c r="D313" s="234" t="s">
        <v>141</v>
      </c>
      <c r="E313" s="246" t="s">
        <v>1</v>
      </c>
      <c r="F313" s="247" t="s">
        <v>148</v>
      </c>
      <c r="G313" s="245"/>
      <c r="H313" s="248">
        <v>202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141</v>
      </c>
      <c r="AU313" s="254" t="s">
        <v>86</v>
      </c>
      <c r="AV313" s="14" t="s">
        <v>139</v>
      </c>
      <c r="AW313" s="14" t="s">
        <v>32</v>
      </c>
      <c r="AX313" s="14" t="s">
        <v>84</v>
      </c>
      <c r="AY313" s="254" t="s">
        <v>131</v>
      </c>
    </row>
    <row r="314" s="13" customFormat="1">
      <c r="A314" s="13"/>
      <c r="B314" s="232"/>
      <c r="C314" s="233"/>
      <c r="D314" s="234" t="s">
        <v>141</v>
      </c>
      <c r="E314" s="233"/>
      <c r="F314" s="236" t="s">
        <v>471</v>
      </c>
      <c r="G314" s="233"/>
      <c r="H314" s="237">
        <v>222.19999999999999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141</v>
      </c>
      <c r="AU314" s="243" t="s">
        <v>86</v>
      </c>
      <c r="AV314" s="13" t="s">
        <v>86</v>
      </c>
      <c r="AW314" s="13" t="s">
        <v>4</v>
      </c>
      <c r="AX314" s="13" t="s">
        <v>84</v>
      </c>
      <c r="AY314" s="243" t="s">
        <v>131</v>
      </c>
    </row>
    <row r="315" s="2" customFormat="1" ht="24.15" customHeight="1">
      <c r="A315" s="38"/>
      <c r="B315" s="39"/>
      <c r="C315" s="219" t="s">
        <v>472</v>
      </c>
      <c r="D315" s="219" t="s">
        <v>134</v>
      </c>
      <c r="E315" s="220" t="s">
        <v>473</v>
      </c>
      <c r="F315" s="221" t="s">
        <v>474</v>
      </c>
      <c r="G315" s="222" t="s">
        <v>168</v>
      </c>
      <c r="H315" s="223">
        <v>185</v>
      </c>
      <c r="I315" s="224"/>
      <c r="J315" s="225">
        <f>ROUND(I315*H315,2)</f>
        <v>0</v>
      </c>
      <c r="K315" s="221" t="s">
        <v>138</v>
      </c>
      <c r="L315" s="44"/>
      <c r="M315" s="226" t="s">
        <v>1</v>
      </c>
      <c r="N315" s="227" t="s">
        <v>41</v>
      </c>
      <c r="O315" s="91"/>
      <c r="P315" s="228">
        <f>O315*H315</f>
        <v>0</v>
      </c>
      <c r="Q315" s="228">
        <v>5.0000000000000002E-05</v>
      </c>
      <c r="R315" s="228">
        <f>Q315*H315</f>
        <v>0.0092500000000000013</v>
      </c>
      <c r="S315" s="228">
        <v>0</v>
      </c>
      <c r="T315" s="229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0" t="s">
        <v>217</v>
      </c>
      <c r="AT315" s="230" t="s">
        <v>134</v>
      </c>
      <c r="AU315" s="230" t="s">
        <v>86</v>
      </c>
      <c r="AY315" s="17" t="s">
        <v>131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7" t="s">
        <v>84</v>
      </c>
      <c r="BK315" s="231">
        <f>ROUND(I315*H315,2)</f>
        <v>0</v>
      </c>
      <c r="BL315" s="17" t="s">
        <v>217</v>
      </c>
      <c r="BM315" s="230" t="s">
        <v>475</v>
      </c>
    </row>
    <row r="316" s="2" customFormat="1" ht="37.8" customHeight="1">
      <c r="A316" s="38"/>
      <c r="B316" s="39"/>
      <c r="C316" s="265" t="s">
        <v>476</v>
      </c>
      <c r="D316" s="265" t="s">
        <v>266</v>
      </c>
      <c r="E316" s="266" t="s">
        <v>477</v>
      </c>
      <c r="F316" s="267" t="s">
        <v>478</v>
      </c>
      <c r="G316" s="268" t="s">
        <v>137</v>
      </c>
      <c r="H316" s="269">
        <v>20.350000000000001</v>
      </c>
      <c r="I316" s="270"/>
      <c r="J316" s="271">
        <f>ROUND(I316*H316,2)</f>
        <v>0</v>
      </c>
      <c r="K316" s="267" t="s">
        <v>1</v>
      </c>
      <c r="L316" s="272"/>
      <c r="M316" s="273" t="s">
        <v>1</v>
      </c>
      <c r="N316" s="274" t="s">
        <v>41</v>
      </c>
      <c r="O316" s="91"/>
      <c r="P316" s="228">
        <f>O316*H316</f>
        <v>0</v>
      </c>
      <c r="Q316" s="228">
        <v>0.0027499999999999998</v>
      </c>
      <c r="R316" s="228">
        <f>Q316*H316</f>
        <v>0.055962499999999998</v>
      </c>
      <c r="S316" s="228">
        <v>0</v>
      </c>
      <c r="T316" s="229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0" t="s">
        <v>316</v>
      </c>
      <c r="AT316" s="230" t="s">
        <v>266</v>
      </c>
      <c r="AU316" s="230" t="s">
        <v>86</v>
      </c>
      <c r="AY316" s="17" t="s">
        <v>131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7" t="s">
        <v>84</v>
      </c>
      <c r="BK316" s="231">
        <f>ROUND(I316*H316,2)</f>
        <v>0</v>
      </c>
      <c r="BL316" s="17" t="s">
        <v>217</v>
      </c>
      <c r="BM316" s="230" t="s">
        <v>479</v>
      </c>
    </row>
    <row r="317" s="15" customFormat="1">
      <c r="A317" s="15"/>
      <c r="B317" s="255"/>
      <c r="C317" s="256"/>
      <c r="D317" s="234" t="s">
        <v>141</v>
      </c>
      <c r="E317" s="257" t="s">
        <v>1</v>
      </c>
      <c r="F317" s="258" t="s">
        <v>457</v>
      </c>
      <c r="G317" s="256"/>
      <c r="H317" s="257" t="s">
        <v>1</v>
      </c>
      <c r="I317" s="259"/>
      <c r="J317" s="256"/>
      <c r="K317" s="256"/>
      <c r="L317" s="260"/>
      <c r="M317" s="261"/>
      <c r="N317" s="262"/>
      <c r="O317" s="262"/>
      <c r="P317" s="262"/>
      <c r="Q317" s="262"/>
      <c r="R317" s="262"/>
      <c r="S317" s="262"/>
      <c r="T317" s="26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4" t="s">
        <v>141</v>
      </c>
      <c r="AU317" s="264" t="s">
        <v>86</v>
      </c>
      <c r="AV317" s="15" t="s">
        <v>84</v>
      </c>
      <c r="AW317" s="15" t="s">
        <v>32</v>
      </c>
      <c r="AX317" s="15" t="s">
        <v>76</v>
      </c>
      <c r="AY317" s="264" t="s">
        <v>131</v>
      </c>
    </row>
    <row r="318" s="15" customFormat="1">
      <c r="A318" s="15"/>
      <c r="B318" s="255"/>
      <c r="C318" s="256"/>
      <c r="D318" s="234" t="s">
        <v>141</v>
      </c>
      <c r="E318" s="257" t="s">
        <v>1</v>
      </c>
      <c r="F318" s="258" t="s">
        <v>458</v>
      </c>
      <c r="G318" s="256"/>
      <c r="H318" s="257" t="s">
        <v>1</v>
      </c>
      <c r="I318" s="259"/>
      <c r="J318" s="256"/>
      <c r="K318" s="256"/>
      <c r="L318" s="260"/>
      <c r="M318" s="261"/>
      <c r="N318" s="262"/>
      <c r="O318" s="262"/>
      <c r="P318" s="262"/>
      <c r="Q318" s="262"/>
      <c r="R318" s="262"/>
      <c r="S318" s="262"/>
      <c r="T318" s="263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4" t="s">
        <v>141</v>
      </c>
      <c r="AU318" s="264" t="s">
        <v>86</v>
      </c>
      <c r="AV318" s="15" t="s">
        <v>84</v>
      </c>
      <c r="AW318" s="15" t="s">
        <v>32</v>
      </c>
      <c r="AX318" s="15" t="s">
        <v>76</v>
      </c>
      <c r="AY318" s="264" t="s">
        <v>131</v>
      </c>
    </row>
    <row r="319" s="15" customFormat="1">
      <c r="A319" s="15"/>
      <c r="B319" s="255"/>
      <c r="C319" s="256"/>
      <c r="D319" s="234" t="s">
        <v>141</v>
      </c>
      <c r="E319" s="257" t="s">
        <v>1</v>
      </c>
      <c r="F319" s="258" t="s">
        <v>459</v>
      </c>
      <c r="G319" s="256"/>
      <c r="H319" s="257" t="s">
        <v>1</v>
      </c>
      <c r="I319" s="259"/>
      <c r="J319" s="256"/>
      <c r="K319" s="256"/>
      <c r="L319" s="260"/>
      <c r="M319" s="261"/>
      <c r="N319" s="262"/>
      <c r="O319" s="262"/>
      <c r="P319" s="262"/>
      <c r="Q319" s="262"/>
      <c r="R319" s="262"/>
      <c r="S319" s="262"/>
      <c r="T319" s="263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4" t="s">
        <v>141</v>
      </c>
      <c r="AU319" s="264" t="s">
        <v>86</v>
      </c>
      <c r="AV319" s="15" t="s">
        <v>84</v>
      </c>
      <c r="AW319" s="15" t="s">
        <v>32</v>
      </c>
      <c r="AX319" s="15" t="s">
        <v>76</v>
      </c>
      <c r="AY319" s="264" t="s">
        <v>131</v>
      </c>
    </row>
    <row r="320" s="15" customFormat="1">
      <c r="A320" s="15"/>
      <c r="B320" s="255"/>
      <c r="C320" s="256"/>
      <c r="D320" s="234" t="s">
        <v>141</v>
      </c>
      <c r="E320" s="257" t="s">
        <v>1</v>
      </c>
      <c r="F320" s="258" t="s">
        <v>460</v>
      </c>
      <c r="G320" s="256"/>
      <c r="H320" s="257" t="s">
        <v>1</v>
      </c>
      <c r="I320" s="259"/>
      <c r="J320" s="256"/>
      <c r="K320" s="256"/>
      <c r="L320" s="260"/>
      <c r="M320" s="261"/>
      <c r="N320" s="262"/>
      <c r="O320" s="262"/>
      <c r="P320" s="262"/>
      <c r="Q320" s="262"/>
      <c r="R320" s="262"/>
      <c r="S320" s="262"/>
      <c r="T320" s="26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4" t="s">
        <v>141</v>
      </c>
      <c r="AU320" s="264" t="s">
        <v>86</v>
      </c>
      <c r="AV320" s="15" t="s">
        <v>84</v>
      </c>
      <c r="AW320" s="15" t="s">
        <v>32</v>
      </c>
      <c r="AX320" s="15" t="s">
        <v>76</v>
      </c>
      <c r="AY320" s="264" t="s">
        <v>131</v>
      </c>
    </row>
    <row r="321" s="15" customFormat="1">
      <c r="A321" s="15"/>
      <c r="B321" s="255"/>
      <c r="C321" s="256"/>
      <c r="D321" s="234" t="s">
        <v>141</v>
      </c>
      <c r="E321" s="257" t="s">
        <v>1</v>
      </c>
      <c r="F321" s="258" t="s">
        <v>461</v>
      </c>
      <c r="G321" s="256"/>
      <c r="H321" s="257" t="s">
        <v>1</v>
      </c>
      <c r="I321" s="259"/>
      <c r="J321" s="256"/>
      <c r="K321" s="256"/>
      <c r="L321" s="260"/>
      <c r="M321" s="261"/>
      <c r="N321" s="262"/>
      <c r="O321" s="262"/>
      <c r="P321" s="262"/>
      <c r="Q321" s="262"/>
      <c r="R321" s="262"/>
      <c r="S321" s="262"/>
      <c r="T321" s="26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4" t="s">
        <v>141</v>
      </c>
      <c r="AU321" s="264" t="s">
        <v>86</v>
      </c>
      <c r="AV321" s="15" t="s">
        <v>84</v>
      </c>
      <c r="AW321" s="15" t="s">
        <v>32</v>
      </c>
      <c r="AX321" s="15" t="s">
        <v>76</v>
      </c>
      <c r="AY321" s="264" t="s">
        <v>131</v>
      </c>
    </row>
    <row r="322" s="15" customFormat="1">
      <c r="A322" s="15"/>
      <c r="B322" s="255"/>
      <c r="C322" s="256"/>
      <c r="D322" s="234" t="s">
        <v>141</v>
      </c>
      <c r="E322" s="257" t="s">
        <v>1</v>
      </c>
      <c r="F322" s="258" t="s">
        <v>462</v>
      </c>
      <c r="G322" s="256"/>
      <c r="H322" s="257" t="s">
        <v>1</v>
      </c>
      <c r="I322" s="259"/>
      <c r="J322" s="256"/>
      <c r="K322" s="256"/>
      <c r="L322" s="260"/>
      <c r="M322" s="261"/>
      <c r="N322" s="262"/>
      <c r="O322" s="262"/>
      <c r="P322" s="262"/>
      <c r="Q322" s="262"/>
      <c r="R322" s="262"/>
      <c r="S322" s="262"/>
      <c r="T322" s="26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4" t="s">
        <v>141</v>
      </c>
      <c r="AU322" s="264" t="s">
        <v>86</v>
      </c>
      <c r="AV322" s="15" t="s">
        <v>84</v>
      </c>
      <c r="AW322" s="15" t="s">
        <v>32</v>
      </c>
      <c r="AX322" s="15" t="s">
        <v>76</v>
      </c>
      <c r="AY322" s="264" t="s">
        <v>131</v>
      </c>
    </row>
    <row r="323" s="15" customFormat="1">
      <c r="A323" s="15"/>
      <c r="B323" s="255"/>
      <c r="C323" s="256"/>
      <c r="D323" s="234" t="s">
        <v>141</v>
      </c>
      <c r="E323" s="257" t="s">
        <v>1</v>
      </c>
      <c r="F323" s="258" t="s">
        <v>463</v>
      </c>
      <c r="G323" s="256"/>
      <c r="H323" s="257" t="s">
        <v>1</v>
      </c>
      <c r="I323" s="259"/>
      <c r="J323" s="256"/>
      <c r="K323" s="256"/>
      <c r="L323" s="260"/>
      <c r="M323" s="261"/>
      <c r="N323" s="262"/>
      <c r="O323" s="262"/>
      <c r="P323" s="262"/>
      <c r="Q323" s="262"/>
      <c r="R323" s="262"/>
      <c r="S323" s="262"/>
      <c r="T323" s="263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4" t="s">
        <v>141</v>
      </c>
      <c r="AU323" s="264" t="s">
        <v>86</v>
      </c>
      <c r="AV323" s="15" t="s">
        <v>84</v>
      </c>
      <c r="AW323" s="15" t="s">
        <v>32</v>
      </c>
      <c r="AX323" s="15" t="s">
        <v>76</v>
      </c>
      <c r="AY323" s="264" t="s">
        <v>131</v>
      </c>
    </row>
    <row r="324" s="15" customFormat="1">
      <c r="A324" s="15"/>
      <c r="B324" s="255"/>
      <c r="C324" s="256"/>
      <c r="D324" s="234" t="s">
        <v>141</v>
      </c>
      <c r="E324" s="257" t="s">
        <v>1</v>
      </c>
      <c r="F324" s="258" t="s">
        <v>464</v>
      </c>
      <c r="G324" s="256"/>
      <c r="H324" s="257" t="s">
        <v>1</v>
      </c>
      <c r="I324" s="259"/>
      <c r="J324" s="256"/>
      <c r="K324" s="256"/>
      <c r="L324" s="260"/>
      <c r="M324" s="261"/>
      <c r="N324" s="262"/>
      <c r="O324" s="262"/>
      <c r="P324" s="262"/>
      <c r="Q324" s="262"/>
      <c r="R324" s="262"/>
      <c r="S324" s="262"/>
      <c r="T324" s="263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4" t="s">
        <v>141</v>
      </c>
      <c r="AU324" s="264" t="s">
        <v>86</v>
      </c>
      <c r="AV324" s="15" t="s">
        <v>84</v>
      </c>
      <c r="AW324" s="15" t="s">
        <v>32</v>
      </c>
      <c r="AX324" s="15" t="s">
        <v>76</v>
      </c>
      <c r="AY324" s="264" t="s">
        <v>131</v>
      </c>
    </row>
    <row r="325" s="15" customFormat="1">
      <c r="A325" s="15"/>
      <c r="B325" s="255"/>
      <c r="C325" s="256"/>
      <c r="D325" s="234" t="s">
        <v>141</v>
      </c>
      <c r="E325" s="257" t="s">
        <v>1</v>
      </c>
      <c r="F325" s="258" t="s">
        <v>465</v>
      </c>
      <c r="G325" s="256"/>
      <c r="H325" s="257" t="s">
        <v>1</v>
      </c>
      <c r="I325" s="259"/>
      <c r="J325" s="256"/>
      <c r="K325" s="256"/>
      <c r="L325" s="260"/>
      <c r="M325" s="261"/>
      <c r="N325" s="262"/>
      <c r="O325" s="262"/>
      <c r="P325" s="262"/>
      <c r="Q325" s="262"/>
      <c r="R325" s="262"/>
      <c r="S325" s="262"/>
      <c r="T325" s="263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4" t="s">
        <v>141</v>
      </c>
      <c r="AU325" s="264" t="s">
        <v>86</v>
      </c>
      <c r="AV325" s="15" t="s">
        <v>84</v>
      </c>
      <c r="AW325" s="15" t="s">
        <v>32</v>
      </c>
      <c r="AX325" s="15" t="s">
        <v>76</v>
      </c>
      <c r="AY325" s="264" t="s">
        <v>131</v>
      </c>
    </row>
    <row r="326" s="15" customFormat="1">
      <c r="A326" s="15"/>
      <c r="B326" s="255"/>
      <c r="C326" s="256"/>
      <c r="D326" s="234" t="s">
        <v>141</v>
      </c>
      <c r="E326" s="257" t="s">
        <v>1</v>
      </c>
      <c r="F326" s="258" t="s">
        <v>466</v>
      </c>
      <c r="G326" s="256"/>
      <c r="H326" s="257" t="s">
        <v>1</v>
      </c>
      <c r="I326" s="259"/>
      <c r="J326" s="256"/>
      <c r="K326" s="256"/>
      <c r="L326" s="260"/>
      <c r="M326" s="261"/>
      <c r="N326" s="262"/>
      <c r="O326" s="262"/>
      <c r="P326" s="262"/>
      <c r="Q326" s="262"/>
      <c r="R326" s="262"/>
      <c r="S326" s="262"/>
      <c r="T326" s="263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4" t="s">
        <v>141</v>
      </c>
      <c r="AU326" s="264" t="s">
        <v>86</v>
      </c>
      <c r="AV326" s="15" t="s">
        <v>84</v>
      </c>
      <c r="AW326" s="15" t="s">
        <v>32</v>
      </c>
      <c r="AX326" s="15" t="s">
        <v>76</v>
      </c>
      <c r="AY326" s="264" t="s">
        <v>131</v>
      </c>
    </row>
    <row r="327" s="15" customFormat="1">
      <c r="A327" s="15"/>
      <c r="B327" s="255"/>
      <c r="C327" s="256"/>
      <c r="D327" s="234" t="s">
        <v>141</v>
      </c>
      <c r="E327" s="257" t="s">
        <v>1</v>
      </c>
      <c r="F327" s="258" t="s">
        <v>467</v>
      </c>
      <c r="G327" s="256"/>
      <c r="H327" s="257" t="s">
        <v>1</v>
      </c>
      <c r="I327" s="259"/>
      <c r="J327" s="256"/>
      <c r="K327" s="256"/>
      <c r="L327" s="260"/>
      <c r="M327" s="261"/>
      <c r="N327" s="262"/>
      <c r="O327" s="262"/>
      <c r="P327" s="262"/>
      <c r="Q327" s="262"/>
      <c r="R327" s="262"/>
      <c r="S327" s="262"/>
      <c r="T327" s="26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4" t="s">
        <v>141</v>
      </c>
      <c r="AU327" s="264" t="s">
        <v>86</v>
      </c>
      <c r="AV327" s="15" t="s">
        <v>84</v>
      </c>
      <c r="AW327" s="15" t="s">
        <v>32</v>
      </c>
      <c r="AX327" s="15" t="s">
        <v>76</v>
      </c>
      <c r="AY327" s="264" t="s">
        <v>131</v>
      </c>
    </row>
    <row r="328" s="15" customFormat="1">
      <c r="A328" s="15"/>
      <c r="B328" s="255"/>
      <c r="C328" s="256"/>
      <c r="D328" s="234" t="s">
        <v>141</v>
      </c>
      <c r="E328" s="257" t="s">
        <v>1</v>
      </c>
      <c r="F328" s="258" t="s">
        <v>468</v>
      </c>
      <c r="G328" s="256"/>
      <c r="H328" s="257" t="s">
        <v>1</v>
      </c>
      <c r="I328" s="259"/>
      <c r="J328" s="256"/>
      <c r="K328" s="256"/>
      <c r="L328" s="260"/>
      <c r="M328" s="261"/>
      <c r="N328" s="262"/>
      <c r="O328" s="262"/>
      <c r="P328" s="262"/>
      <c r="Q328" s="262"/>
      <c r="R328" s="262"/>
      <c r="S328" s="262"/>
      <c r="T328" s="26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4" t="s">
        <v>141</v>
      </c>
      <c r="AU328" s="264" t="s">
        <v>86</v>
      </c>
      <c r="AV328" s="15" t="s">
        <v>84</v>
      </c>
      <c r="AW328" s="15" t="s">
        <v>32</v>
      </c>
      <c r="AX328" s="15" t="s">
        <v>76</v>
      </c>
      <c r="AY328" s="264" t="s">
        <v>131</v>
      </c>
    </row>
    <row r="329" s="15" customFormat="1">
      <c r="A329" s="15"/>
      <c r="B329" s="255"/>
      <c r="C329" s="256"/>
      <c r="D329" s="234" t="s">
        <v>141</v>
      </c>
      <c r="E329" s="257" t="s">
        <v>1</v>
      </c>
      <c r="F329" s="258" t="s">
        <v>469</v>
      </c>
      <c r="G329" s="256"/>
      <c r="H329" s="257" t="s">
        <v>1</v>
      </c>
      <c r="I329" s="259"/>
      <c r="J329" s="256"/>
      <c r="K329" s="256"/>
      <c r="L329" s="260"/>
      <c r="M329" s="261"/>
      <c r="N329" s="262"/>
      <c r="O329" s="262"/>
      <c r="P329" s="262"/>
      <c r="Q329" s="262"/>
      <c r="R329" s="262"/>
      <c r="S329" s="262"/>
      <c r="T329" s="263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4" t="s">
        <v>141</v>
      </c>
      <c r="AU329" s="264" t="s">
        <v>86</v>
      </c>
      <c r="AV329" s="15" t="s">
        <v>84</v>
      </c>
      <c r="AW329" s="15" t="s">
        <v>32</v>
      </c>
      <c r="AX329" s="15" t="s">
        <v>76</v>
      </c>
      <c r="AY329" s="264" t="s">
        <v>131</v>
      </c>
    </row>
    <row r="330" s="15" customFormat="1">
      <c r="A330" s="15"/>
      <c r="B330" s="255"/>
      <c r="C330" s="256"/>
      <c r="D330" s="234" t="s">
        <v>141</v>
      </c>
      <c r="E330" s="257" t="s">
        <v>1</v>
      </c>
      <c r="F330" s="258" t="s">
        <v>470</v>
      </c>
      <c r="G330" s="256"/>
      <c r="H330" s="257" t="s">
        <v>1</v>
      </c>
      <c r="I330" s="259"/>
      <c r="J330" s="256"/>
      <c r="K330" s="256"/>
      <c r="L330" s="260"/>
      <c r="M330" s="261"/>
      <c r="N330" s="262"/>
      <c r="O330" s="262"/>
      <c r="P330" s="262"/>
      <c r="Q330" s="262"/>
      <c r="R330" s="262"/>
      <c r="S330" s="262"/>
      <c r="T330" s="263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4" t="s">
        <v>141</v>
      </c>
      <c r="AU330" s="264" t="s">
        <v>86</v>
      </c>
      <c r="AV330" s="15" t="s">
        <v>84</v>
      </c>
      <c r="AW330" s="15" t="s">
        <v>32</v>
      </c>
      <c r="AX330" s="15" t="s">
        <v>76</v>
      </c>
      <c r="AY330" s="264" t="s">
        <v>131</v>
      </c>
    </row>
    <row r="331" s="13" customFormat="1">
      <c r="A331" s="13"/>
      <c r="B331" s="232"/>
      <c r="C331" s="233"/>
      <c r="D331" s="234" t="s">
        <v>141</v>
      </c>
      <c r="E331" s="235" t="s">
        <v>1</v>
      </c>
      <c r="F331" s="236" t="s">
        <v>480</v>
      </c>
      <c r="G331" s="233"/>
      <c r="H331" s="237">
        <v>18.5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141</v>
      </c>
      <c r="AU331" s="243" t="s">
        <v>86</v>
      </c>
      <c r="AV331" s="13" t="s">
        <v>86</v>
      </c>
      <c r="AW331" s="13" t="s">
        <v>32</v>
      </c>
      <c r="AX331" s="13" t="s">
        <v>76</v>
      </c>
      <c r="AY331" s="243" t="s">
        <v>131</v>
      </c>
    </row>
    <row r="332" s="14" customFormat="1">
      <c r="A332" s="14"/>
      <c r="B332" s="244"/>
      <c r="C332" s="245"/>
      <c r="D332" s="234" t="s">
        <v>141</v>
      </c>
      <c r="E332" s="246" t="s">
        <v>1</v>
      </c>
      <c r="F332" s="247" t="s">
        <v>148</v>
      </c>
      <c r="G332" s="245"/>
      <c r="H332" s="248">
        <v>18.5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141</v>
      </c>
      <c r="AU332" s="254" t="s">
        <v>86</v>
      </c>
      <c r="AV332" s="14" t="s">
        <v>139</v>
      </c>
      <c r="AW332" s="14" t="s">
        <v>32</v>
      </c>
      <c r="AX332" s="14" t="s">
        <v>84</v>
      </c>
      <c r="AY332" s="254" t="s">
        <v>131</v>
      </c>
    </row>
    <row r="333" s="13" customFormat="1">
      <c r="A333" s="13"/>
      <c r="B333" s="232"/>
      <c r="C333" s="233"/>
      <c r="D333" s="234" t="s">
        <v>141</v>
      </c>
      <c r="E333" s="233"/>
      <c r="F333" s="236" t="s">
        <v>481</v>
      </c>
      <c r="G333" s="233"/>
      <c r="H333" s="237">
        <v>20.350000000000001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141</v>
      </c>
      <c r="AU333" s="243" t="s">
        <v>86</v>
      </c>
      <c r="AV333" s="13" t="s">
        <v>86</v>
      </c>
      <c r="AW333" s="13" t="s">
        <v>4</v>
      </c>
      <c r="AX333" s="13" t="s">
        <v>84</v>
      </c>
      <c r="AY333" s="243" t="s">
        <v>131</v>
      </c>
    </row>
    <row r="334" s="2" customFormat="1" ht="33" customHeight="1">
      <c r="A334" s="38"/>
      <c r="B334" s="39"/>
      <c r="C334" s="219" t="s">
        <v>482</v>
      </c>
      <c r="D334" s="219" t="s">
        <v>134</v>
      </c>
      <c r="E334" s="220" t="s">
        <v>483</v>
      </c>
      <c r="F334" s="221" t="s">
        <v>484</v>
      </c>
      <c r="G334" s="222" t="s">
        <v>137</v>
      </c>
      <c r="H334" s="223">
        <v>202</v>
      </c>
      <c r="I334" s="224"/>
      <c r="J334" s="225">
        <f>ROUND(I334*H334,2)</f>
        <v>0</v>
      </c>
      <c r="K334" s="221" t="s">
        <v>138</v>
      </c>
      <c r="L334" s="44"/>
      <c r="M334" s="226" t="s">
        <v>1</v>
      </c>
      <c r="N334" s="227" t="s">
        <v>41</v>
      </c>
      <c r="O334" s="91"/>
      <c r="P334" s="228">
        <f>O334*H334</f>
        <v>0</v>
      </c>
      <c r="Q334" s="228">
        <v>5.0000000000000002E-05</v>
      </c>
      <c r="R334" s="228">
        <f>Q334*H334</f>
        <v>0.010100000000000001</v>
      </c>
      <c r="S334" s="228">
        <v>0</v>
      </c>
      <c r="T334" s="229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0" t="s">
        <v>217</v>
      </c>
      <c r="AT334" s="230" t="s">
        <v>134</v>
      </c>
      <c r="AU334" s="230" t="s">
        <v>86</v>
      </c>
      <c r="AY334" s="17" t="s">
        <v>131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7" t="s">
        <v>84</v>
      </c>
      <c r="BK334" s="231">
        <f>ROUND(I334*H334,2)</f>
        <v>0</v>
      </c>
      <c r="BL334" s="17" t="s">
        <v>217</v>
      </c>
      <c r="BM334" s="230" t="s">
        <v>485</v>
      </c>
    </row>
    <row r="335" s="13" customFormat="1">
      <c r="A335" s="13"/>
      <c r="B335" s="232"/>
      <c r="C335" s="233"/>
      <c r="D335" s="234" t="s">
        <v>141</v>
      </c>
      <c r="E335" s="235" t="s">
        <v>1</v>
      </c>
      <c r="F335" s="236" t="s">
        <v>93</v>
      </c>
      <c r="G335" s="233"/>
      <c r="H335" s="237">
        <v>202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141</v>
      </c>
      <c r="AU335" s="243" t="s">
        <v>86</v>
      </c>
      <c r="AV335" s="13" t="s">
        <v>86</v>
      </c>
      <c r="AW335" s="13" t="s">
        <v>32</v>
      </c>
      <c r="AX335" s="13" t="s">
        <v>84</v>
      </c>
      <c r="AY335" s="243" t="s">
        <v>131</v>
      </c>
    </row>
    <row r="336" s="2" customFormat="1" ht="24.15" customHeight="1">
      <c r="A336" s="38"/>
      <c r="B336" s="39"/>
      <c r="C336" s="219" t="s">
        <v>486</v>
      </c>
      <c r="D336" s="219" t="s">
        <v>134</v>
      </c>
      <c r="E336" s="220" t="s">
        <v>487</v>
      </c>
      <c r="F336" s="221" t="s">
        <v>488</v>
      </c>
      <c r="G336" s="222" t="s">
        <v>212</v>
      </c>
      <c r="H336" s="223">
        <v>1.6719999999999999</v>
      </c>
      <c r="I336" s="224"/>
      <c r="J336" s="225">
        <f>ROUND(I336*H336,2)</f>
        <v>0</v>
      </c>
      <c r="K336" s="221" t="s">
        <v>138</v>
      </c>
      <c r="L336" s="44"/>
      <c r="M336" s="226" t="s">
        <v>1</v>
      </c>
      <c r="N336" s="227" t="s">
        <v>41</v>
      </c>
      <c r="O336" s="91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0" t="s">
        <v>217</v>
      </c>
      <c r="AT336" s="230" t="s">
        <v>134</v>
      </c>
      <c r="AU336" s="230" t="s">
        <v>86</v>
      </c>
      <c r="AY336" s="17" t="s">
        <v>131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7" t="s">
        <v>84</v>
      </c>
      <c r="BK336" s="231">
        <f>ROUND(I336*H336,2)</f>
        <v>0</v>
      </c>
      <c r="BL336" s="17" t="s">
        <v>217</v>
      </c>
      <c r="BM336" s="230" t="s">
        <v>489</v>
      </c>
    </row>
    <row r="337" s="12" customFormat="1" ht="22.8" customHeight="1">
      <c r="A337" s="12"/>
      <c r="B337" s="203"/>
      <c r="C337" s="204"/>
      <c r="D337" s="205" t="s">
        <v>75</v>
      </c>
      <c r="E337" s="217" t="s">
        <v>490</v>
      </c>
      <c r="F337" s="217" t="s">
        <v>491</v>
      </c>
      <c r="G337" s="204"/>
      <c r="H337" s="204"/>
      <c r="I337" s="207"/>
      <c r="J337" s="218">
        <f>BK337</f>
        <v>0</v>
      </c>
      <c r="K337" s="204"/>
      <c r="L337" s="209"/>
      <c r="M337" s="210"/>
      <c r="N337" s="211"/>
      <c r="O337" s="211"/>
      <c r="P337" s="212">
        <f>SUM(P338:P342)</f>
        <v>0</v>
      </c>
      <c r="Q337" s="211"/>
      <c r="R337" s="212">
        <f>SUM(R338:R342)</f>
        <v>0.078199999999999992</v>
      </c>
      <c r="S337" s="211"/>
      <c r="T337" s="213">
        <f>SUM(T338:T342)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4" t="s">
        <v>86</v>
      </c>
      <c r="AT337" s="215" t="s">
        <v>75</v>
      </c>
      <c r="AU337" s="215" t="s">
        <v>84</v>
      </c>
      <c r="AY337" s="214" t="s">
        <v>131</v>
      </c>
      <c r="BK337" s="216">
        <f>SUM(BK338:BK342)</f>
        <v>0</v>
      </c>
    </row>
    <row r="338" s="2" customFormat="1" ht="24.15" customHeight="1">
      <c r="A338" s="38"/>
      <c r="B338" s="39"/>
      <c r="C338" s="219" t="s">
        <v>492</v>
      </c>
      <c r="D338" s="219" t="s">
        <v>134</v>
      </c>
      <c r="E338" s="220" t="s">
        <v>493</v>
      </c>
      <c r="F338" s="221" t="s">
        <v>494</v>
      </c>
      <c r="G338" s="222" t="s">
        <v>137</v>
      </c>
      <c r="H338" s="223">
        <v>230</v>
      </c>
      <c r="I338" s="224"/>
      <c r="J338" s="225">
        <f>ROUND(I338*H338,2)</f>
        <v>0</v>
      </c>
      <c r="K338" s="221" t="s">
        <v>138</v>
      </c>
      <c r="L338" s="44"/>
      <c r="M338" s="226" t="s">
        <v>1</v>
      </c>
      <c r="N338" s="227" t="s">
        <v>41</v>
      </c>
      <c r="O338" s="91"/>
      <c r="P338" s="228">
        <f>O338*H338</f>
        <v>0</v>
      </c>
      <c r="Q338" s="228">
        <v>0.00013999999999999999</v>
      </c>
      <c r="R338" s="228">
        <f>Q338*H338</f>
        <v>0.032199999999999999</v>
      </c>
      <c r="S338" s="228">
        <v>0</v>
      </c>
      <c r="T338" s="229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0" t="s">
        <v>217</v>
      </c>
      <c r="AT338" s="230" t="s">
        <v>134</v>
      </c>
      <c r="AU338" s="230" t="s">
        <v>86</v>
      </c>
      <c r="AY338" s="17" t="s">
        <v>131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7" t="s">
        <v>84</v>
      </c>
      <c r="BK338" s="231">
        <f>ROUND(I338*H338,2)</f>
        <v>0</v>
      </c>
      <c r="BL338" s="17" t="s">
        <v>217</v>
      </c>
      <c r="BM338" s="230" t="s">
        <v>495</v>
      </c>
    </row>
    <row r="339" s="2" customFormat="1" ht="24.15" customHeight="1">
      <c r="A339" s="38"/>
      <c r="B339" s="39"/>
      <c r="C339" s="219" t="s">
        <v>496</v>
      </c>
      <c r="D339" s="219" t="s">
        <v>134</v>
      </c>
      <c r="E339" s="220" t="s">
        <v>497</v>
      </c>
      <c r="F339" s="221" t="s">
        <v>498</v>
      </c>
      <c r="G339" s="222" t="s">
        <v>137</v>
      </c>
      <c r="H339" s="223">
        <v>230</v>
      </c>
      <c r="I339" s="224"/>
      <c r="J339" s="225">
        <f>ROUND(I339*H339,2)</f>
        <v>0</v>
      </c>
      <c r="K339" s="221" t="s">
        <v>138</v>
      </c>
      <c r="L339" s="44"/>
      <c r="M339" s="226" t="s">
        <v>1</v>
      </c>
      <c r="N339" s="227" t="s">
        <v>41</v>
      </c>
      <c r="O339" s="91"/>
      <c r="P339" s="228">
        <f>O339*H339</f>
        <v>0</v>
      </c>
      <c r="Q339" s="228">
        <v>0.00020000000000000001</v>
      </c>
      <c r="R339" s="228">
        <f>Q339*H339</f>
        <v>0.045999999999999999</v>
      </c>
      <c r="S339" s="228">
        <v>0</v>
      </c>
      <c r="T339" s="229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0" t="s">
        <v>217</v>
      </c>
      <c r="AT339" s="230" t="s">
        <v>134</v>
      </c>
      <c r="AU339" s="230" t="s">
        <v>86</v>
      </c>
      <c r="AY339" s="17" t="s">
        <v>131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7" t="s">
        <v>84</v>
      </c>
      <c r="BK339" s="231">
        <f>ROUND(I339*H339,2)</f>
        <v>0</v>
      </c>
      <c r="BL339" s="17" t="s">
        <v>217</v>
      </c>
      <c r="BM339" s="230" t="s">
        <v>499</v>
      </c>
    </row>
    <row r="340" s="15" customFormat="1">
      <c r="A340" s="15"/>
      <c r="B340" s="255"/>
      <c r="C340" s="256"/>
      <c r="D340" s="234" t="s">
        <v>141</v>
      </c>
      <c r="E340" s="257" t="s">
        <v>1</v>
      </c>
      <c r="F340" s="258" t="s">
        <v>500</v>
      </c>
      <c r="G340" s="256"/>
      <c r="H340" s="257" t="s">
        <v>1</v>
      </c>
      <c r="I340" s="259"/>
      <c r="J340" s="256"/>
      <c r="K340" s="256"/>
      <c r="L340" s="260"/>
      <c r="M340" s="261"/>
      <c r="N340" s="262"/>
      <c r="O340" s="262"/>
      <c r="P340" s="262"/>
      <c r="Q340" s="262"/>
      <c r="R340" s="262"/>
      <c r="S340" s="262"/>
      <c r="T340" s="26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4" t="s">
        <v>141</v>
      </c>
      <c r="AU340" s="264" t="s">
        <v>86</v>
      </c>
      <c r="AV340" s="15" t="s">
        <v>84</v>
      </c>
      <c r="AW340" s="15" t="s">
        <v>32</v>
      </c>
      <c r="AX340" s="15" t="s">
        <v>76</v>
      </c>
      <c r="AY340" s="264" t="s">
        <v>131</v>
      </c>
    </row>
    <row r="341" s="13" customFormat="1">
      <c r="A341" s="13"/>
      <c r="B341" s="232"/>
      <c r="C341" s="233"/>
      <c r="D341" s="234" t="s">
        <v>141</v>
      </c>
      <c r="E341" s="235" t="s">
        <v>1</v>
      </c>
      <c r="F341" s="236" t="s">
        <v>501</v>
      </c>
      <c r="G341" s="233"/>
      <c r="H341" s="237">
        <v>230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141</v>
      </c>
      <c r="AU341" s="243" t="s">
        <v>86</v>
      </c>
      <c r="AV341" s="13" t="s">
        <v>86</v>
      </c>
      <c r="AW341" s="13" t="s">
        <v>32</v>
      </c>
      <c r="AX341" s="13" t="s">
        <v>76</v>
      </c>
      <c r="AY341" s="243" t="s">
        <v>131</v>
      </c>
    </row>
    <row r="342" s="14" customFormat="1">
      <c r="A342" s="14"/>
      <c r="B342" s="244"/>
      <c r="C342" s="245"/>
      <c r="D342" s="234" t="s">
        <v>141</v>
      </c>
      <c r="E342" s="246" t="s">
        <v>1</v>
      </c>
      <c r="F342" s="247" t="s">
        <v>148</v>
      </c>
      <c r="G342" s="245"/>
      <c r="H342" s="248">
        <v>230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141</v>
      </c>
      <c r="AU342" s="254" t="s">
        <v>86</v>
      </c>
      <c r="AV342" s="14" t="s">
        <v>139</v>
      </c>
      <c r="AW342" s="14" t="s">
        <v>32</v>
      </c>
      <c r="AX342" s="14" t="s">
        <v>84</v>
      </c>
      <c r="AY342" s="254" t="s">
        <v>131</v>
      </c>
    </row>
    <row r="343" s="12" customFormat="1" ht="22.8" customHeight="1">
      <c r="A343" s="12"/>
      <c r="B343" s="203"/>
      <c r="C343" s="204"/>
      <c r="D343" s="205" t="s">
        <v>75</v>
      </c>
      <c r="E343" s="217" t="s">
        <v>502</v>
      </c>
      <c r="F343" s="217" t="s">
        <v>503</v>
      </c>
      <c r="G343" s="204"/>
      <c r="H343" s="204"/>
      <c r="I343" s="207"/>
      <c r="J343" s="218">
        <f>BK343</f>
        <v>0</v>
      </c>
      <c r="K343" s="204"/>
      <c r="L343" s="209"/>
      <c r="M343" s="210"/>
      <c r="N343" s="211"/>
      <c r="O343" s="211"/>
      <c r="P343" s="212">
        <f>SUM(P344:P348)</f>
        <v>0</v>
      </c>
      <c r="Q343" s="211"/>
      <c r="R343" s="212">
        <f>SUM(R344:R348)</f>
        <v>0.30359999999999998</v>
      </c>
      <c r="S343" s="211"/>
      <c r="T343" s="213">
        <f>SUM(T344:T348)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4" t="s">
        <v>86</v>
      </c>
      <c r="AT343" s="215" t="s">
        <v>75</v>
      </c>
      <c r="AU343" s="215" t="s">
        <v>84</v>
      </c>
      <c r="AY343" s="214" t="s">
        <v>131</v>
      </c>
      <c r="BK343" s="216">
        <f>SUM(BK344:BK348)</f>
        <v>0</v>
      </c>
    </row>
    <row r="344" s="2" customFormat="1" ht="24.15" customHeight="1">
      <c r="A344" s="38"/>
      <c r="B344" s="39"/>
      <c r="C344" s="219" t="s">
        <v>504</v>
      </c>
      <c r="D344" s="219" t="s">
        <v>134</v>
      </c>
      <c r="E344" s="220" t="s">
        <v>505</v>
      </c>
      <c r="F344" s="221" t="s">
        <v>506</v>
      </c>
      <c r="G344" s="222" t="s">
        <v>137</v>
      </c>
      <c r="H344" s="223">
        <v>660</v>
      </c>
      <c r="I344" s="224"/>
      <c r="J344" s="225">
        <f>ROUND(I344*H344,2)</f>
        <v>0</v>
      </c>
      <c r="K344" s="221" t="s">
        <v>138</v>
      </c>
      <c r="L344" s="44"/>
      <c r="M344" s="226" t="s">
        <v>1</v>
      </c>
      <c r="N344" s="227" t="s">
        <v>41</v>
      </c>
      <c r="O344" s="91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0" t="s">
        <v>217</v>
      </c>
      <c r="AT344" s="230" t="s">
        <v>134</v>
      </c>
      <c r="AU344" s="230" t="s">
        <v>86</v>
      </c>
      <c r="AY344" s="17" t="s">
        <v>131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7" t="s">
        <v>84</v>
      </c>
      <c r="BK344" s="231">
        <f>ROUND(I344*H344,2)</f>
        <v>0</v>
      </c>
      <c r="BL344" s="17" t="s">
        <v>217</v>
      </c>
      <c r="BM344" s="230" t="s">
        <v>507</v>
      </c>
    </row>
    <row r="345" s="2" customFormat="1" ht="24.15" customHeight="1">
      <c r="A345" s="38"/>
      <c r="B345" s="39"/>
      <c r="C345" s="219" t="s">
        <v>508</v>
      </c>
      <c r="D345" s="219" t="s">
        <v>134</v>
      </c>
      <c r="E345" s="220" t="s">
        <v>509</v>
      </c>
      <c r="F345" s="221" t="s">
        <v>510</v>
      </c>
      <c r="G345" s="222" t="s">
        <v>137</v>
      </c>
      <c r="H345" s="223">
        <v>660</v>
      </c>
      <c r="I345" s="224"/>
      <c r="J345" s="225">
        <f>ROUND(I345*H345,2)</f>
        <v>0</v>
      </c>
      <c r="K345" s="221" t="s">
        <v>138</v>
      </c>
      <c r="L345" s="44"/>
      <c r="M345" s="226" t="s">
        <v>1</v>
      </c>
      <c r="N345" s="227" t="s">
        <v>41</v>
      </c>
      <c r="O345" s="91"/>
      <c r="P345" s="228">
        <f>O345*H345</f>
        <v>0</v>
      </c>
      <c r="Q345" s="228">
        <v>0.00020000000000000001</v>
      </c>
      <c r="R345" s="228">
        <f>Q345*H345</f>
        <v>0.13200000000000001</v>
      </c>
      <c r="S345" s="228">
        <v>0</v>
      </c>
      <c r="T345" s="229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0" t="s">
        <v>217</v>
      </c>
      <c r="AT345" s="230" t="s">
        <v>134</v>
      </c>
      <c r="AU345" s="230" t="s">
        <v>86</v>
      </c>
      <c r="AY345" s="17" t="s">
        <v>131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7" t="s">
        <v>84</v>
      </c>
      <c r="BK345" s="231">
        <f>ROUND(I345*H345,2)</f>
        <v>0</v>
      </c>
      <c r="BL345" s="17" t="s">
        <v>217</v>
      </c>
      <c r="BM345" s="230" t="s">
        <v>511</v>
      </c>
    </row>
    <row r="346" s="2" customFormat="1" ht="33" customHeight="1">
      <c r="A346" s="38"/>
      <c r="B346" s="39"/>
      <c r="C346" s="219" t="s">
        <v>512</v>
      </c>
      <c r="D346" s="219" t="s">
        <v>134</v>
      </c>
      <c r="E346" s="220" t="s">
        <v>513</v>
      </c>
      <c r="F346" s="221" t="s">
        <v>514</v>
      </c>
      <c r="G346" s="222" t="s">
        <v>137</v>
      </c>
      <c r="H346" s="223">
        <v>660</v>
      </c>
      <c r="I346" s="224"/>
      <c r="J346" s="225">
        <f>ROUND(I346*H346,2)</f>
        <v>0</v>
      </c>
      <c r="K346" s="221" t="s">
        <v>138</v>
      </c>
      <c r="L346" s="44"/>
      <c r="M346" s="226" t="s">
        <v>1</v>
      </c>
      <c r="N346" s="227" t="s">
        <v>41</v>
      </c>
      <c r="O346" s="91"/>
      <c r="P346" s="228">
        <f>O346*H346</f>
        <v>0</v>
      </c>
      <c r="Q346" s="228">
        <v>0.00025999999999999998</v>
      </c>
      <c r="R346" s="228">
        <f>Q346*H346</f>
        <v>0.17159999999999998</v>
      </c>
      <c r="S346" s="228">
        <v>0</v>
      </c>
      <c r="T346" s="229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0" t="s">
        <v>217</v>
      </c>
      <c r="AT346" s="230" t="s">
        <v>134</v>
      </c>
      <c r="AU346" s="230" t="s">
        <v>86</v>
      </c>
      <c r="AY346" s="17" t="s">
        <v>131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7" t="s">
        <v>84</v>
      </c>
      <c r="BK346" s="231">
        <f>ROUND(I346*H346,2)</f>
        <v>0</v>
      </c>
      <c r="BL346" s="17" t="s">
        <v>217</v>
      </c>
      <c r="BM346" s="230" t="s">
        <v>515</v>
      </c>
    </row>
    <row r="347" s="13" customFormat="1">
      <c r="A347" s="13"/>
      <c r="B347" s="232"/>
      <c r="C347" s="233"/>
      <c r="D347" s="234" t="s">
        <v>141</v>
      </c>
      <c r="E347" s="235" t="s">
        <v>1</v>
      </c>
      <c r="F347" s="236" t="s">
        <v>516</v>
      </c>
      <c r="G347" s="233"/>
      <c r="H347" s="237">
        <v>660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141</v>
      </c>
      <c r="AU347" s="243" t="s">
        <v>86</v>
      </c>
      <c r="AV347" s="13" t="s">
        <v>86</v>
      </c>
      <c r="AW347" s="13" t="s">
        <v>32</v>
      </c>
      <c r="AX347" s="13" t="s">
        <v>76</v>
      </c>
      <c r="AY347" s="243" t="s">
        <v>131</v>
      </c>
    </row>
    <row r="348" s="14" customFormat="1">
      <c r="A348" s="14"/>
      <c r="B348" s="244"/>
      <c r="C348" s="245"/>
      <c r="D348" s="234" t="s">
        <v>141</v>
      </c>
      <c r="E348" s="246" t="s">
        <v>1</v>
      </c>
      <c r="F348" s="247" t="s">
        <v>148</v>
      </c>
      <c r="G348" s="245"/>
      <c r="H348" s="248">
        <v>660</v>
      </c>
      <c r="I348" s="249"/>
      <c r="J348" s="245"/>
      <c r="K348" s="245"/>
      <c r="L348" s="250"/>
      <c r="M348" s="275"/>
      <c r="N348" s="276"/>
      <c r="O348" s="276"/>
      <c r="P348" s="276"/>
      <c r="Q348" s="276"/>
      <c r="R348" s="276"/>
      <c r="S348" s="276"/>
      <c r="T348" s="27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141</v>
      </c>
      <c r="AU348" s="254" t="s">
        <v>86</v>
      </c>
      <c r="AV348" s="14" t="s">
        <v>139</v>
      </c>
      <c r="AW348" s="14" t="s">
        <v>32</v>
      </c>
      <c r="AX348" s="14" t="s">
        <v>84</v>
      </c>
      <c r="AY348" s="254" t="s">
        <v>131</v>
      </c>
    </row>
    <row r="349" s="2" customFormat="1" ht="6.96" customHeight="1">
      <c r="A349" s="38"/>
      <c r="B349" s="66"/>
      <c r="C349" s="67"/>
      <c r="D349" s="67"/>
      <c r="E349" s="67"/>
      <c r="F349" s="67"/>
      <c r="G349" s="67"/>
      <c r="H349" s="67"/>
      <c r="I349" s="67"/>
      <c r="J349" s="67"/>
      <c r="K349" s="67"/>
      <c r="L349" s="44"/>
      <c r="M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</row>
  </sheetData>
  <sheetProtection sheet="1" autoFilter="0" formatColumns="0" formatRows="0" objects="1" scenarios="1" spinCount="100000" saltValue="9fNUtBPCTWuWZnDNjC9gxg9Xf2lUcbKSkqLsiYOKVMVKwHLdjHfxhcOjL/ySXPqFbFRJvIqsVKYaWDMnlXBdww==" hashValue="DOV3I8FmGHXNAdni1e4Tu8fZ4on0rl/NRq66rptx+xGMQj52YWa9yx7+RJTpzAl3DTP2Q5yjAtLCAkfa4ul+Zw==" algorithmName="SHA-512" password="CC35"/>
  <autoFilter ref="C127:K348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96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Léčebna dlouhodobě nemocných Opočno - výměna vnitřních dveří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517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27</v>
      </c>
      <c r="J24" s="144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ROUND((SUM(BE121:BE137)),  2)</f>
        <v>0</v>
      </c>
      <c r="G33" s="38"/>
      <c r="H33" s="38"/>
      <c r="I33" s="156">
        <v>0.20999999999999999</v>
      </c>
      <c r="J33" s="155">
        <f>ROUND(((SUM(BE121:BE137))*I33),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ROUND((SUM(BF121:BF137)),  2)</f>
        <v>0</v>
      </c>
      <c r="G34" s="38"/>
      <c r="H34" s="38"/>
      <c r="I34" s="156">
        <v>0.14999999999999999</v>
      </c>
      <c r="J34" s="155">
        <f>ROUND(((SUM(BF121:BF137))*I34),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ROUND((SUM(BG121:BG137)),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ROUND((SUM(BH121:BH137)),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ROUND((SUM(BI121:BI137)),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Léčebna dlouhodobě nemocných Opočno - výměna vnitřních dveří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p.č.446, k.ú. Opočno pod Orlickými horami</v>
      </c>
      <c r="G89" s="40"/>
      <c r="H89" s="40"/>
      <c r="I89" s="32" t="s">
        <v>22</v>
      </c>
      <c r="J89" s="79" t="str">
        <f>IF(J12="","",J12)</f>
        <v>1. 11. 2023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Královehradecký kraj,Pivovarské nám.1245/2, HK</v>
      </c>
      <c r="G91" s="40"/>
      <c r="H91" s="40"/>
      <c r="I91" s="32" t="s">
        <v>30</v>
      </c>
      <c r="J91" s="36" t="str">
        <f>E21</f>
        <v xml:space="preserve">Projecticon s.r.o., A.Kopeckého 151, Nový Hrádek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102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80"/>
      <c r="C97" s="181"/>
      <c r="D97" s="182" t="s">
        <v>518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519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520</v>
      </c>
      <c r="E99" s="189"/>
      <c r="F99" s="189"/>
      <c r="G99" s="189"/>
      <c r="H99" s="189"/>
      <c r="I99" s="189"/>
      <c r="J99" s="190">
        <f>J125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521</v>
      </c>
      <c r="E100" s="189"/>
      <c r="F100" s="189"/>
      <c r="G100" s="189"/>
      <c r="H100" s="189"/>
      <c r="I100" s="189"/>
      <c r="J100" s="190">
        <f>J131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522</v>
      </c>
      <c r="E101" s="189"/>
      <c r="F101" s="189"/>
      <c r="G101" s="189"/>
      <c r="H101" s="189"/>
      <c r="I101" s="189"/>
      <c r="J101" s="190">
        <f>J133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5" t="str">
        <f>E7</f>
        <v>Léčebna dlouhodobě nemocných Opočno - výměna vnitřních dveří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02 - VRN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p.č.446, k.ú. Opočno pod Orlickými horami</v>
      </c>
      <c r="G115" s="40"/>
      <c r="H115" s="40"/>
      <c r="I115" s="32" t="s">
        <v>22</v>
      </c>
      <c r="J115" s="79" t="str">
        <f>IF(J12="","",J12)</f>
        <v>1. 11. 2023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40"/>
      <c r="E117" s="40"/>
      <c r="F117" s="27" t="str">
        <f>E15</f>
        <v>Královehradecký kraj,Pivovarské nám.1245/2, HK</v>
      </c>
      <c r="G117" s="40"/>
      <c r="H117" s="40"/>
      <c r="I117" s="32" t="s">
        <v>30</v>
      </c>
      <c r="J117" s="36" t="str">
        <f>E21</f>
        <v xml:space="preserve">Projecticon s.r.o., A.Kopeckého 151, Nový Hrádek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2"/>
      <c r="B120" s="193"/>
      <c r="C120" s="194" t="s">
        <v>117</v>
      </c>
      <c r="D120" s="195" t="s">
        <v>61</v>
      </c>
      <c r="E120" s="195" t="s">
        <v>57</v>
      </c>
      <c r="F120" s="195" t="s">
        <v>58</v>
      </c>
      <c r="G120" s="195" t="s">
        <v>118</v>
      </c>
      <c r="H120" s="195" t="s">
        <v>119</v>
      </c>
      <c r="I120" s="195" t="s">
        <v>120</v>
      </c>
      <c r="J120" s="195" t="s">
        <v>101</v>
      </c>
      <c r="K120" s="196" t="s">
        <v>121</v>
      </c>
      <c r="L120" s="197"/>
      <c r="M120" s="100" t="s">
        <v>1</v>
      </c>
      <c r="N120" s="101" t="s">
        <v>40</v>
      </c>
      <c r="O120" s="101" t="s">
        <v>122</v>
      </c>
      <c r="P120" s="101" t="s">
        <v>123</v>
      </c>
      <c r="Q120" s="101" t="s">
        <v>124</v>
      </c>
      <c r="R120" s="101" t="s">
        <v>125</v>
      </c>
      <c r="S120" s="101" t="s">
        <v>126</v>
      </c>
      <c r="T120" s="102" t="s">
        <v>127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8"/>
      <c r="B121" s="39"/>
      <c r="C121" s="107" t="s">
        <v>128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0</v>
      </c>
      <c r="S121" s="104"/>
      <c r="T121" s="201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103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75</v>
      </c>
      <c r="E122" s="206" t="s">
        <v>88</v>
      </c>
      <c r="F122" s="206" t="s">
        <v>523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P123+P125+P131+P133</f>
        <v>0</v>
      </c>
      <c r="Q122" s="211"/>
      <c r="R122" s="212">
        <f>R123+R125+R131+R133</f>
        <v>0</v>
      </c>
      <c r="S122" s="211"/>
      <c r="T122" s="213">
        <f>T123+T125+T131+T133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155</v>
      </c>
      <c r="AT122" s="215" t="s">
        <v>75</v>
      </c>
      <c r="AU122" s="215" t="s">
        <v>76</v>
      </c>
      <c r="AY122" s="214" t="s">
        <v>131</v>
      </c>
      <c r="BK122" s="216">
        <f>BK123+BK125+BK131+BK133</f>
        <v>0</v>
      </c>
    </row>
    <row r="123" s="12" customFormat="1" ht="22.8" customHeight="1">
      <c r="A123" s="12"/>
      <c r="B123" s="203"/>
      <c r="C123" s="204"/>
      <c r="D123" s="205" t="s">
        <v>75</v>
      </c>
      <c r="E123" s="217" t="s">
        <v>524</v>
      </c>
      <c r="F123" s="217" t="s">
        <v>525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P124</f>
        <v>0</v>
      </c>
      <c r="Q123" s="211"/>
      <c r="R123" s="212">
        <f>R124</f>
        <v>0</v>
      </c>
      <c r="S123" s="211"/>
      <c r="T123" s="21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155</v>
      </c>
      <c r="AT123" s="215" t="s">
        <v>75</v>
      </c>
      <c r="AU123" s="215" t="s">
        <v>84</v>
      </c>
      <c r="AY123" s="214" t="s">
        <v>131</v>
      </c>
      <c r="BK123" s="216">
        <f>BK124</f>
        <v>0</v>
      </c>
    </row>
    <row r="124" s="2" customFormat="1" ht="16.5" customHeight="1">
      <c r="A124" s="38"/>
      <c r="B124" s="39"/>
      <c r="C124" s="219" t="s">
        <v>84</v>
      </c>
      <c r="D124" s="219" t="s">
        <v>134</v>
      </c>
      <c r="E124" s="220" t="s">
        <v>526</v>
      </c>
      <c r="F124" s="221" t="s">
        <v>527</v>
      </c>
      <c r="G124" s="222" t="s">
        <v>413</v>
      </c>
      <c r="H124" s="223">
        <v>1</v>
      </c>
      <c r="I124" s="224"/>
      <c r="J124" s="225">
        <f>ROUND(I124*H124,2)</f>
        <v>0</v>
      </c>
      <c r="K124" s="221" t="s">
        <v>138</v>
      </c>
      <c r="L124" s="44"/>
      <c r="M124" s="226" t="s">
        <v>1</v>
      </c>
      <c r="N124" s="227" t="s">
        <v>41</v>
      </c>
      <c r="O124" s="91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0" t="s">
        <v>528</v>
      </c>
      <c r="AT124" s="230" t="s">
        <v>134</v>
      </c>
      <c r="AU124" s="230" t="s">
        <v>86</v>
      </c>
      <c r="AY124" s="17" t="s">
        <v>131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7" t="s">
        <v>84</v>
      </c>
      <c r="BK124" s="231">
        <f>ROUND(I124*H124,2)</f>
        <v>0</v>
      </c>
      <c r="BL124" s="17" t="s">
        <v>528</v>
      </c>
      <c r="BM124" s="230" t="s">
        <v>529</v>
      </c>
    </row>
    <row r="125" s="12" customFormat="1" ht="22.8" customHeight="1">
      <c r="A125" s="12"/>
      <c r="B125" s="203"/>
      <c r="C125" s="204"/>
      <c r="D125" s="205" t="s">
        <v>75</v>
      </c>
      <c r="E125" s="217" t="s">
        <v>530</v>
      </c>
      <c r="F125" s="217" t="s">
        <v>531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SUM(P126:P130)</f>
        <v>0</v>
      </c>
      <c r="Q125" s="211"/>
      <c r="R125" s="212">
        <f>SUM(R126:R130)</f>
        <v>0</v>
      </c>
      <c r="S125" s="211"/>
      <c r="T125" s="213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155</v>
      </c>
      <c r="AT125" s="215" t="s">
        <v>75</v>
      </c>
      <c r="AU125" s="215" t="s">
        <v>84</v>
      </c>
      <c r="AY125" s="214" t="s">
        <v>131</v>
      </c>
      <c r="BK125" s="216">
        <f>SUM(BK126:BK130)</f>
        <v>0</v>
      </c>
    </row>
    <row r="126" s="2" customFormat="1" ht="16.5" customHeight="1">
      <c r="A126" s="38"/>
      <c r="B126" s="39"/>
      <c r="C126" s="219" t="s">
        <v>86</v>
      </c>
      <c r="D126" s="219" t="s">
        <v>134</v>
      </c>
      <c r="E126" s="220" t="s">
        <v>532</v>
      </c>
      <c r="F126" s="221" t="s">
        <v>531</v>
      </c>
      <c r="G126" s="222" t="s">
        <v>413</v>
      </c>
      <c r="H126" s="223">
        <v>1</v>
      </c>
      <c r="I126" s="224"/>
      <c r="J126" s="225">
        <f>ROUND(I126*H126,2)</f>
        <v>0</v>
      </c>
      <c r="K126" s="221" t="s">
        <v>138</v>
      </c>
      <c r="L126" s="44"/>
      <c r="M126" s="226" t="s">
        <v>1</v>
      </c>
      <c r="N126" s="227" t="s">
        <v>41</v>
      </c>
      <c r="O126" s="91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0" t="s">
        <v>528</v>
      </c>
      <c r="AT126" s="230" t="s">
        <v>134</v>
      </c>
      <c r="AU126" s="230" t="s">
        <v>86</v>
      </c>
      <c r="AY126" s="17" t="s">
        <v>131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84</v>
      </c>
      <c r="BK126" s="231">
        <f>ROUND(I126*H126,2)</f>
        <v>0</v>
      </c>
      <c r="BL126" s="17" t="s">
        <v>528</v>
      </c>
      <c r="BM126" s="230" t="s">
        <v>533</v>
      </c>
    </row>
    <row r="127" s="2" customFormat="1" ht="16.5" customHeight="1">
      <c r="A127" s="38"/>
      <c r="B127" s="39"/>
      <c r="C127" s="219" t="s">
        <v>132</v>
      </c>
      <c r="D127" s="219" t="s">
        <v>134</v>
      </c>
      <c r="E127" s="220" t="s">
        <v>534</v>
      </c>
      <c r="F127" s="221" t="s">
        <v>535</v>
      </c>
      <c r="G127" s="222" t="s">
        <v>413</v>
      </c>
      <c r="H127" s="223">
        <v>1</v>
      </c>
      <c r="I127" s="224"/>
      <c r="J127" s="225">
        <f>ROUND(I127*H127,2)</f>
        <v>0</v>
      </c>
      <c r="K127" s="221" t="s">
        <v>138</v>
      </c>
      <c r="L127" s="44"/>
      <c r="M127" s="226" t="s">
        <v>1</v>
      </c>
      <c r="N127" s="227" t="s">
        <v>41</v>
      </c>
      <c r="O127" s="91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528</v>
      </c>
      <c r="AT127" s="230" t="s">
        <v>134</v>
      </c>
      <c r="AU127" s="230" t="s">
        <v>86</v>
      </c>
      <c r="AY127" s="17" t="s">
        <v>131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84</v>
      </c>
      <c r="BK127" s="231">
        <f>ROUND(I127*H127,2)</f>
        <v>0</v>
      </c>
      <c r="BL127" s="17" t="s">
        <v>528</v>
      </c>
      <c r="BM127" s="230" t="s">
        <v>536</v>
      </c>
    </row>
    <row r="128" s="2" customFormat="1" ht="16.5" customHeight="1">
      <c r="A128" s="38"/>
      <c r="B128" s="39"/>
      <c r="C128" s="219" t="s">
        <v>139</v>
      </c>
      <c r="D128" s="219" t="s">
        <v>134</v>
      </c>
      <c r="E128" s="220" t="s">
        <v>537</v>
      </c>
      <c r="F128" s="221" t="s">
        <v>538</v>
      </c>
      <c r="G128" s="222" t="s">
        <v>413</v>
      </c>
      <c r="H128" s="223">
        <v>1</v>
      </c>
      <c r="I128" s="224"/>
      <c r="J128" s="225">
        <f>ROUND(I128*H128,2)</f>
        <v>0</v>
      </c>
      <c r="K128" s="221" t="s">
        <v>138</v>
      </c>
      <c r="L128" s="44"/>
      <c r="M128" s="226" t="s">
        <v>1</v>
      </c>
      <c r="N128" s="227" t="s">
        <v>41</v>
      </c>
      <c r="O128" s="91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0" t="s">
        <v>528</v>
      </c>
      <c r="AT128" s="230" t="s">
        <v>134</v>
      </c>
      <c r="AU128" s="230" t="s">
        <v>86</v>
      </c>
      <c r="AY128" s="17" t="s">
        <v>131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7" t="s">
        <v>84</v>
      </c>
      <c r="BK128" s="231">
        <f>ROUND(I128*H128,2)</f>
        <v>0</v>
      </c>
      <c r="BL128" s="17" t="s">
        <v>528</v>
      </c>
      <c r="BM128" s="230" t="s">
        <v>539</v>
      </c>
    </row>
    <row r="129" s="2" customFormat="1" ht="16.5" customHeight="1">
      <c r="A129" s="38"/>
      <c r="B129" s="39"/>
      <c r="C129" s="219" t="s">
        <v>155</v>
      </c>
      <c r="D129" s="219" t="s">
        <v>134</v>
      </c>
      <c r="E129" s="220" t="s">
        <v>540</v>
      </c>
      <c r="F129" s="221" t="s">
        <v>541</v>
      </c>
      <c r="G129" s="222" t="s">
        <v>413</v>
      </c>
      <c r="H129" s="223">
        <v>1</v>
      </c>
      <c r="I129" s="224"/>
      <c r="J129" s="225">
        <f>ROUND(I129*H129,2)</f>
        <v>0</v>
      </c>
      <c r="K129" s="221" t="s">
        <v>138</v>
      </c>
      <c r="L129" s="44"/>
      <c r="M129" s="226" t="s">
        <v>1</v>
      </c>
      <c r="N129" s="227" t="s">
        <v>41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528</v>
      </c>
      <c r="AT129" s="230" t="s">
        <v>134</v>
      </c>
      <c r="AU129" s="230" t="s">
        <v>86</v>
      </c>
      <c r="AY129" s="17" t="s">
        <v>131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84</v>
      </c>
      <c r="BK129" s="231">
        <f>ROUND(I129*H129,2)</f>
        <v>0</v>
      </c>
      <c r="BL129" s="17" t="s">
        <v>528</v>
      </c>
      <c r="BM129" s="230" t="s">
        <v>542</v>
      </c>
    </row>
    <row r="130" s="2" customFormat="1" ht="16.5" customHeight="1">
      <c r="A130" s="38"/>
      <c r="B130" s="39"/>
      <c r="C130" s="219" t="s">
        <v>143</v>
      </c>
      <c r="D130" s="219" t="s">
        <v>134</v>
      </c>
      <c r="E130" s="220" t="s">
        <v>543</v>
      </c>
      <c r="F130" s="221" t="s">
        <v>544</v>
      </c>
      <c r="G130" s="222" t="s">
        <v>413</v>
      </c>
      <c r="H130" s="223">
        <v>1</v>
      </c>
      <c r="I130" s="224"/>
      <c r="J130" s="225">
        <f>ROUND(I130*H130,2)</f>
        <v>0</v>
      </c>
      <c r="K130" s="221" t="s">
        <v>138</v>
      </c>
      <c r="L130" s="44"/>
      <c r="M130" s="226" t="s">
        <v>1</v>
      </c>
      <c r="N130" s="227" t="s">
        <v>41</v>
      </c>
      <c r="O130" s="91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528</v>
      </c>
      <c r="AT130" s="230" t="s">
        <v>134</v>
      </c>
      <c r="AU130" s="230" t="s">
        <v>86</v>
      </c>
      <c r="AY130" s="17" t="s">
        <v>131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84</v>
      </c>
      <c r="BK130" s="231">
        <f>ROUND(I130*H130,2)</f>
        <v>0</v>
      </c>
      <c r="BL130" s="17" t="s">
        <v>528</v>
      </c>
      <c r="BM130" s="230" t="s">
        <v>545</v>
      </c>
    </row>
    <row r="131" s="12" customFormat="1" ht="22.8" customHeight="1">
      <c r="A131" s="12"/>
      <c r="B131" s="203"/>
      <c r="C131" s="204"/>
      <c r="D131" s="205" t="s">
        <v>75</v>
      </c>
      <c r="E131" s="217" t="s">
        <v>546</v>
      </c>
      <c r="F131" s="217" t="s">
        <v>547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P132</f>
        <v>0</v>
      </c>
      <c r="Q131" s="211"/>
      <c r="R131" s="212">
        <f>R132</f>
        <v>0</v>
      </c>
      <c r="S131" s="211"/>
      <c r="T131" s="213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155</v>
      </c>
      <c r="AT131" s="215" t="s">
        <v>75</v>
      </c>
      <c r="AU131" s="215" t="s">
        <v>84</v>
      </c>
      <c r="AY131" s="214" t="s">
        <v>131</v>
      </c>
      <c r="BK131" s="216">
        <f>BK132</f>
        <v>0</v>
      </c>
    </row>
    <row r="132" s="2" customFormat="1" ht="24.15" customHeight="1">
      <c r="A132" s="38"/>
      <c r="B132" s="39"/>
      <c r="C132" s="219" t="s">
        <v>165</v>
      </c>
      <c r="D132" s="219" t="s">
        <v>134</v>
      </c>
      <c r="E132" s="220" t="s">
        <v>548</v>
      </c>
      <c r="F132" s="221" t="s">
        <v>549</v>
      </c>
      <c r="G132" s="222" t="s">
        <v>413</v>
      </c>
      <c r="H132" s="223">
        <v>1</v>
      </c>
      <c r="I132" s="224"/>
      <c r="J132" s="225">
        <f>ROUND(I132*H132,2)</f>
        <v>0</v>
      </c>
      <c r="K132" s="221" t="s">
        <v>138</v>
      </c>
      <c r="L132" s="44"/>
      <c r="M132" s="226" t="s">
        <v>1</v>
      </c>
      <c r="N132" s="227" t="s">
        <v>41</v>
      </c>
      <c r="O132" s="91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0" t="s">
        <v>528</v>
      </c>
      <c r="AT132" s="230" t="s">
        <v>134</v>
      </c>
      <c r="AU132" s="230" t="s">
        <v>86</v>
      </c>
      <c r="AY132" s="17" t="s">
        <v>131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7" t="s">
        <v>84</v>
      </c>
      <c r="BK132" s="231">
        <f>ROUND(I132*H132,2)</f>
        <v>0</v>
      </c>
      <c r="BL132" s="17" t="s">
        <v>528</v>
      </c>
      <c r="BM132" s="230" t="s">
        <v>550</v>
      </c>
    </row>
    <row r="133" s="12" customFormat="1" ht="22.8" customHeight="1">
      <c r="A133" s="12"/>
      <c r="B133" s="203"/>
      <c r="C133" s="204"/>
      <c r="D133" s="205" t="s">
        <v>75</v>
      </c>
      <c r="E133" s="217" t="s">
        <v>551</v>
      </c>
      <c r="F133" s="217" t="s">
        <v>552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SUM(P134:P137)</f>
        <v>0</v>
      </c>
      <c r="Q133" s="211"/>
      <c r="R133" s="212">
        <f>SUM(R134:R137)</f>
        <v>0</v>
      </c>
      <c r="S133" s="211"/>
      <c r="T133" s="213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155</v>
      </c>
      <c r="AT133" s="215" t="s">
        <v>75</v>
      </c>
      <c r="AU133" s="215" t="s">
        <v>84</v>
      </c>
      <c r="AY133" s="214" t="s">
        <v>131</v>
      </c>
      <c r="BK133" s="216">
        <f>SUM(BK134:BK137)</f>
        <v>0</v>
      </c>
    </row>
    <row r="134" s="2" customFormat="1" ht="16.5" customHeight="1">
      <c r="A134" s="38"/>
      <c r="B134" s="39"/>
      <c r="C134" s="219" t="s">
        <v>172</v>
      </c>
      <c r="D134" s="219" t="s">
        <v>134</v>
      </c>
      <c r="E134" s="220" t="s">
        <v>553</v>
      </c>
      <c r="F134" s="221" t="s">
        <v>554</v>
      </c>
      <c r="G134" s="222" t="s">
        <v>413</v>
      </c>
      <c r="H134" s="223">
        <v>1</v>
      </c>
      <c r="I134" s="224"/>
      <c r="J134" s="225">
        <f>ROUND(I134*H134,2)</f>
        <v>0</v>
      </c>
      <c r="K134" s="221" t="s">
        <v>138</v>
      </c>
      <c r="L134" s="44"/>
      <c r="M134" s="226" t="s">
        <v>1</v>
      </c>
      <c r="N134" s="227" t="s">
        <v>41</v>
      </c>
      <c r="O134" s="91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528</v>
      </c>
      <c r="AT134" s="230" t="s">
        <v>134</v>
      </c>
      <c r="AU134" s="230" t="s">
        <v>86</v>
      </c>
      <c r="AY134" s="17" t="s">
        <v>131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84</v>
      </c>
      <c r="BK134" s="231">
        <f>ROUND(I134*H134,2)</f>
        <v>0</v>
      </c>
      <c r="BL134" s="17" t="s">
        <v>528</v>
      </c>
      <c r="BM134" s="230" t="s">
        <v>555</v>
      </c>
    </row>
    <row r="135" s="2" customFormat="1" ht="24.15" customHeight="1">
      <c r="A135" s="38"/>
      <c r="B135" s="39"/>
      <c r="C135" s="219" t="s">
        <v>170</v>
      </c>
      <c r="D135" s="219" t="s">
        <v>134</v>
      </c>
      <c r="E135" s="220" t="s">
        <v>556</v>
      </c>
      <c r="F135" s="221" t="s">
        <v>557</v>
      </c>
      <c r="G135" s="222" t="s">
        <v>413</v>
      </c>
      <c r="H135" s="223">
        <v>1</v>
      </c>
      <c r="I135" s="224"/>
      <c r="J135" s="225">
        <f>ROUND(I135*H135,2)</f>
        <v>0</v>
      </c>
      <c r="K135" s="221" t="s">
        <v>1</v>
      </c>
      <c r="L135" s="44"/>
      <c r="M135" s="226" t="s">
        <v>1</v>
      </c>
      <c r="N135" s="227" t="s">
        <v>41</v>
      </c>
      <c r="O135" s="91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558</v>
      </c>
      <c r="AT135" s="230" t="s">
        <v>134</v>
      </c>
      <c r="AU135" s="230" t="s">
        <v>86</v>
      </c>
      <c r="AY135" s="17" t="s">
        <v>131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84</v>
      </c>
      <c r="BK135" s="231">
        <f>ROUND(I135*H135,2)</f>
        <v>0</v>
      </c>
      <c r="BL135" s="17" t="s">
        <v>558</v>
      </c>
      <c r="BM135" s="230" t="s">
        <v>559</v>
      </c>
    </row>
    <row r="136" s="2" customFormat="1" ht="24.15" customHeight="1">
      <c r="A136" s="38"/>
      <c r="B136" s="39"/>
      <c r="C136" s="219" t="s">
        <v>179</v>
      </c>
      <c r="D136" s="219" t="s">
        <v>134</v>
      </c>
      <c r="E136" s="220" t="s">
        <v>560</v>
      </c>
      <c r="F136" s="221" t="s">
        <v>561</v>
      </c>
      <c r="G136" s="222" t="s">
        <v>562</v>
      </c>
      <c r="H136" s="223">
        <v>60</v>
      </c>
      <c r="I136" s="224"/>
      <c r="J136" s="225">
        <f>ROUND(I136*H136,2)</f>
        <v>0</v>
      </c>
      <c r="K136" s="221" t="s">
        <v>1</v>
      </c>
      <c r="L136" s="44"/>
      <c r="M136" s="226" t="s">
        <v>1</v>
      </c>
      <c r="N136" s="227" t="s">
        <v>41</v>
      </c>
      <c r="O136" s="91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0" t="s">
        <v>558</v>
      </c>
      <c r="AT136" s="230" t="s">
        <v>134</v>
      </c>
      <c r="AU136" s="230" t="s">
        <v>86</v>
      </c>
      <c r="AY136" s="17" t="s">
        <v>131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7" t="s">
        <v>84</v>
      </c>
      <c r="BK136" s="231">
        <f>ROUND(I136*H136,2)</f>
        <v>0</v>
      </c>
      <c r="BL136" s="17" t="s">
        <v>558</v>
      </c>
      <c r="BM136" s="230" t="s">
        <v>563</v>
      </c>
    </row>
    <row r="137" s="13" customFormat="1">
      <c r="A137" s="13"/>
      <c r="B137" s="232"/>
      <c r="C137" s="233"/>
      <c r="D137" s="234" t="s">
        <v>141</v>
      </c>
      <c r="E137" s="235" t="s">
        <v>1</v>
      </c>
      <c r="F137" s="236" t="s">
        <v>564</v>
      </c>
      <c r="G137" s="233"/>
      <c r="H137" s="237">
        <v>60</v>
      </c>
      <c r="I137" s="238"/>
      <c r="J137" s="233"/>
      <c r="K137" s="233"/>
      <c r="L137" s="239"/>
      <c r="M137" s="278"/>
      <c r="N137" s="279"/>
      <c r="O137" s="279"/>
      <c r="P137" s="279"/>
      <c r="Q137" s="279"/>
      <c r="R137" s="279"/>
      <c r="S137" s="279"/>
      <c r="T137" s="28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141</v>
      </c>
      <c r="AU137" s="243" t="s">
        <v>86</v>
      </c>
      <c r="AV137" s="13" t="s">
        <v>86</v>
      </c>
      <c r="AW137" s="13" t="s">
        <v>32</v>
      </c>
      <c r="AX137" s="13" t="s">
        <v>84</v>
      </c>
      <c r="AY137" s="243" t="s">
        <v>131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67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ij2jipDBujvbBM4FP2PppnR/CuIEyf63yYaOkeW8JlJmfeT88TG/bxs5sBOcqtis6+t76WX0SlPOndqqrInrWg==" hashValue="6L6qRfKHFthE3AL0eLfhpm52dYdgGgVeB7ZoYyjMIuSlYnoRUVIgkpVBPPONHsLK5ZTUT/b9pZygan7F5dWBQg==" algorithmName="SHA-512" password="CC35"/>
  <autoFilter ref="C120:K13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565</v>
      </c>
      <c r="H4" s="20"/>
    </row>
    <row r="5" s="1" customFormat="1" ht="12" customHeight="1">
      <c r="B5" s="20"/>
      <c r="C5" s="281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282" t="s">
        <v>16</v>
      </c>
      <c r="D6" s="283" t="s">
        <v>17</v>
      </c>
      <c r="E6" s="1"/>
      <c r="F6" s="1"/>
      <c r="H6" s="20"/>
    </row>
    <row r="7" s="1" customFormat="1" ht="16.5" customHeight="1">
      <c r="B7" s="20"/>
      <c r="C7" s="141" t="s">
        <v>22</v>
      </c>
      <c r="D7" s="145" t="str">
        <f>'Rekapitulace stavby'!AN8</f>
        <v>1. 11. 2023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2"/>
      <c r="B9" s="284"/>
      <c r="C9" s="285" t="s">
        <v>57</v>
      </c>
      <c r="D9" s="286" t="s">
        <v>58</v>
      </c>
      <c r="E9" s="286" t="s">
        <v>118</v>
      </c>
      <c r="F9" s="287" t="s">
        <v>566</v>
      </c>
      <c r="G9" s="192"/>
      <c r="H9" s="284"/>
    </row>
    <row r="10" s="2" customFormat="1" ht="26.4" customHeight="1">
      <c r="A10" s="38"/>
      <c r="B10" s="44"/>
      <c r="C10" s="288" t="s">
        <v>567</v>
      </c>
      <c r="D10" s="288" t="s">
        <v>82</v>
      </c>
      <c r="E10" s="38"/>
      <c r="F10" s="38"/>
      <c r="G10" s="38"/>
      <c r="H10" s="44"/>
    </row>
    <row r="11" s="2" customFormat="1" ht="16.8" customHeight="1">
      <c r="A11" s="38"/>
      <c r="B11" s="44"/>
      <c r="C11" s="289" t="s">
        <v>90</v>
      </c>
      <c r="D11" s="290" t="s">
        <v>91</v>
      </c>
      <c r="E11" s="291" t="s">
        <v>1</v>
      </c>
      <c r="F11" s="292">
        <v>110</v>
      </c>
      <c r="G11" s="38"/>
      <c r="H11" s="44"/>
    </row>
    <row r="12" s="2" customFormat="1" ht="16.8" customHeight="1">
      <c r="A12" s="38"/>
      <c r="B12" s="44"/>
      <c r="C12" s="293" t="s">
        <v>1</v>
      </c>
      <c r="D12" s="293" t="s">
        <v>162</v>
      </c>
      <c r="E12" s="17" t="s">
        <v>1</v>
      </c>
      <c r="F12" s="294">
        <v>0</v>
      </c>
      <c r="G12" s="38"/>
      <c r="H12" s="44"/>
    </row>
    <row r="13" s="2" customFormat="1" ht="16.8" customHeight="1">
      <c r="A13" s="38"/>
      <c r="B13" s="44"/>
      <c r="C13" s="293" t="s">
        <v>1</v>
      </c>
      <c r="D13" s="293" t="s">
        <v>163</v>
      </c>
      <c r="E13" s="17" t="s">
        <v>1</v>
      </c>
      <c r="F13" s="294">
        <v>56</v>
      </c>
      <c r="G13" s="38"/>
      <c r="H13" s="44"/>
    </row>
    <row r="14" s="2" customFormat="1" ht="16.8" customHeight="1">
      <c r="A14" s="38"/>
      <c r="B14" s="44"/>
      <c r="C14" s="293" t="s">
        <v>1</v>
      </c>
      <c r="D14" s="293" t="s">
        <v>164</v>
      </c>
      <c r="E14" s="17" t="s">
        <v>1</v>
      </c>
      <c r="F14" s="294">
        <v>54</v>
      </c>
      <c r="G14" s="38"/>
      <c r="H14" s="44"/>
    </row>
    <row r="15" s="2" customFormat="1" ht="16.8" customHeight="1">
      <c r="A15" s="38"/>
      <c r="B15" s="44"/>
      <c r="C15" s="293" t="s">
        <v>90</v>
      </c>
      <c r="D15" s="293" t="s">
        <v>148</v>
      </c>
      <c r="E15" s="17" t="s">
        <v>1</v>
      </c>
      <c r="F15" s="294">
        <v>110</v>
      </c>
      <c r="G15" s="38"/>
      <c r="H15" s="44"/>
    </row>
    <row r="16" s="2" customFormat="1" ht="16.8" customHeight="1">
      <c r="A16" s="38"/>
      <c r="B16" s="44"/>
      <c r="C16" s="295" t="s">
        <v>568</v>
      </c>
      <c r="D16" s="38"/>
      <c r="E16" s="38"/>
      <c r="F16" s="38"/>
      <c r="G16" s="38"/>
      <c r="H16" s="44"/>
    </row>
    <row r="17" s="2" customFormat="1" ht="16.8" customHeight="1">
      <c r="A17" s="38"/>
      <c r="B17" s="44"/>
      <c r="C17" s="293" t="s">
        <v>159</v>
      </c>
      <c r="D17" s="293" t="s">
        <v>160</v>
      </c>
      <c r="E17" s="17" t="s">
        <v>137</v>
      </c>
      <c r="F17" s="294">
        <v>110</v>
      </c>
      <c r="G17" s="38"/>
      <c r="H17" s="44"/>
    </row>
    <row r="18" s="2" customFormat="1" ht="16.8" customHeight="1">
      <c r="A18" s="38"/>
      <c r="B18" s="44"/>
      <c r="C18" s="293" t="s">
        <v>145</v>
      </c>
      <c r="D18" s="293" t="s">
        <v>146</v>
      </c>
      <c r="E18" s="17" t="s">
        <v>137</v>
      </c>
      <c r="F18" s="294">
        <v>110</v>
      </c>
      <c r="G18" s="38"/>
      <c r="H18" s="44"/>
    </row>
    <row r="19" s="2" customFormat="1" ht="16.8" customHeight="1">
      <c r="A19" s="38"/>
      <c r="B19" s="44"/>
      <c r="C19" s="293" t="s">
        <v>149</v>
      </c>
      <c r="D19" s="293" t="s">
        <v>150</v>
      </c>
      <c r="E19" s="17" t="s">
        <v>137</v>
      </c>
      <c r="F19" s="294">
        <v>110</v>
      </c>
      <c r="G19" s="38"/>
      <c r="H19" s="44"/>
    </row>
    <row r="20" s="2" customFormat="1" ht="16.8" customHeight="1">
      <c r="A20" s="38"/>
      <c r="B20" s="44"/>
      <c r="C20" s="293" t="s">
        <v>152</v>
      </c>
      <c r="D20" s="293" t="s">
        <v>153</v>
      </c>
      <c r="E20" s="17" t="s">
        <v>137</v>
      </c>
      <c r="F20" s="294">
        <v>110</v>
      </c>
      <c r="G20" s="38"/>
      <c r="H20" s="44"/>
    </row>
    <row r="21" s="2" customFormat="1" ht="16.8" customHeight="1">
      <c r="A21" s="38"/>
      <c r="B21" s="44"/>
      <c r="C21" s="293" t="s">
        <v>156</v>
      </c>
      <c r="D21" s="293" t="s">
        <v>157</v>
      </c>
      <c r="E21" s="17" t="s">
        <v>137</v>
      </c>
      <c r="F21" s="294">
        <v>110</v>
      </c>
      <c r="G21" s="38"/>
      <c r="H21" s="44"/>
    </row>
    <row r="22" s="2" customFormat="1" ht="16.8" customHeight="1">
      <c r="A22" s="38"/>
      <c r="B22" s="44"/>
      <c r="C22" s="289" t="s">
        <v>93</v>
      </c>
      <c r="D22" s="290" t="s">
        <v>94</v>
      </c>
      <c r="E22" s="291" t="s">
        <v>1</v>
      </c>
      <c r="F22" s="292">
        <v>202</v>
      </c>
      <c r="G22" s="38"/>
      <c r="H22" s="44"/>
    </row>
    <row r="23" s="2" customFormat="1" ht="16.8" customHeight="1">
      <c r="A23" s="38"/>
      <c r="B23" s="44"/>
      <c r="C23" s="293" t="s">
        <v>1</v>
      </c>
      <c r="D23" s="293" t="s">
        <v>430</v>
      </c>
      <c r="E23" s="17" t="s">
        <v>1</v>
      </c>
      <c r="F23" s="294">
        <v>67</v>
      </c>
      <c r="G23" s="38"/>
      <c r="H23" s="44"/>
    </row>
    <row r="24" s="2" customFormat="1" ht="16.8" customHeight="1">
      <c r="A24" s="38"/>
      <c r="B24" s="44"/>
      <c r="C24" s="293" t="s">
        <v>1</v>
      </c>
      <c r="D24" s="293" t="s">
        <v>431</v>
      </c>
      <c r="E24" s="17" t="s">
        <v>1</v>
      </c>
      <c r="F24" s="294">
        <v>67.5</v>
      </c>
      <c r="G24" s="38"/>
      <c r="H24" s="44"/>
    </row>
    <row r="25" s="2" customFormat="1" ht="16.8" customHeight="1">
      <c r="A25" s="38"/>
      <c r="B25" s="44"/>
      <c r="C25" s="293" t="s">
        <v>1</v>
      </c>
      <c r="D25" s="293" t="s">
        <v>432</v>
      </c>
      <c r="E25" s="17" t="s">
        <v>1</v>
      </c>
      <c r="F25" s="294">
        <v>67.5</v>
      </c>
      <c r="G25" s="38"/>
      <c r="H25" s="44"/>
    </row>
    <row r="26" s="2" customFormat="1" ht="16.8" customHeight="1">
      <c r="A26" s="38"/>
      <c r="B26" s="44"/>
      <c r="C26" s="293" t="s">
        <v>93</v>
      </c>
      <c r="D26" s="293" t="s">
        <v>148</v>
      </c>
      <c r="E26" s="17" t="s">
        <v>1</v>
      </c>
      <c r="F26" s="294">
        <v>202</v>
      </c>
      <c r="G26" s="38"/>
      <c r="H26" s="44"/>
    </row>
    <row r="27" s="2" customFormat="1" ht="16.8" customHeight="1">
      <c r="A27" s="38"/>
      <c r="B27" s="44"/>
      <c r="C27" s="295" t="s">
        <v>568</v>
      </c>
      <c r="D27" s="38"/>
      <c r="E27" s="38"/>
      <c r="F27" s="38"/>
      <c r="G27" s="38"/>
      <c r="H27" s="44"/>
    </row>
    <row r="28" s="2" customFormat="1" ht="16.8" customHeight="1">
      <c r="A28" s="38"/>
      <c r="B28" s="44"/>
      <c r="C28" s="293" t="s">
        <v>450</v>
      </c>
      <c r="D28" s="293" t="s">
        <v>451</v>
      </c>
      <c r="E28" s="17" t="s">
        <v>137</v>
      </c>
      <c r="F28" s="294">
        <v>202</v>
      </c>
      <c r="G28" s="38"/>
      <c r="H28" s="44"/>
    </row>
    <row r="29" s="2" customFormat="1" ht="16.8" customHeight="1">
      <c r="A29" s="38"/>
      <c r="B29" s="44"/>
      <c r="C29" s="293" t="s">
        <v>422</v>
      </c>
      <c r="D29" s="293" t="s">
        <v>423</v>
      </c>
      <c r="E29" s="17" t="s">
        <v>137</v>
      </c>
      <c r="F29" s="294">
        <v>202</v>
      </c>
      <c r="G29" s="38"/>
      <c r="H29" s="44"/>
    </row>
    <row r="30" s="2" customFormat="1" ht="16.8" customHeight="1">
      <c r="A30" s="38"/>
      <c r="B30" s="44"/>
      <c r="C30" s="293" t="s">
        <v>438</v>
      </c>
      <c r="D30" s="293" t="s">
        <v>439</v>
      </c>
      <c r="E30" s="17" t="s">
        <v>137</v>
      </c>
      <c r="F30" s="294">
        <v>202</v>
      </c>
      <c r="G30" s="38"/>
      <c r="H30" s="44"/>
    </row>
    <row r="31" s="2" customFormat="1" ht="16.8" customHeight="1">
      <c r="A31" s="38"/>
      <c r="B31" s="44"/>
      <c r="C31" s="293" t="s">
        <v>442</v>
      </c>
      <c r="D31" s="293" t="s">
        <v>443</v>
      </c>
      <c r="E31" s="17" t="s">
        <v>137</v>
      </c>
      <c r="F31" s="294">
        <v>202</v>
      </c>
      <c r="G31" s="38"/>
      <c r="H31" s="44"/>
    </row>
    <row r="32" s="2" customFormat="1">
      <c r="A32" s="38"/>
      <c r="B32" s="44"/>
      <c r="C32" s="293" t="s">
        <v>446</v>
      </c>
      <c r="D32" s="293" t="s">
        <v>447</v>
      </c>
      <c r="E32" s="17" t="s">
        <v>137</v>
      </c>
      <c r="F32" s="294">
        <v>202</v>
      </c>
      <c r="G32" s="38"/>
      <c r="H32" s="44"/>
    </row>
    <row r="33" s="2" customFormat="1">
      <c r="A33" s="38"/>
      <c r="B33" s="44"/>
      <c r="C33" s="293" t="s">
        <v>483</v>
      </c>
      <c r="D33" s="293" t="s">
        <v>484</v>
      </c>
      <c r="E33" s="17" t="s">
        <v>137</v>
      </c>
      <c r="F33" s="294">
        <v>202</v>
      </c>
      <c r="G33" s="38"/>
      <c r="H33" s="44"/>
    </row>
    <row r="34" s="2" customFormat="1" ht="7.44" customHeight="1">
      <c r="A34" s="38"/>
      <c r="B34" s="171"/>
      <c r="C34" s="172"/>
      <c r="D34" s="172"/>
      <c r="E34" s="172"/>
      <c r="F34" s="172"/>
      <c r="G34" s="172"/>
      <c r="H34" s="44"/>
    </row>
    <row r="35" s="2" customFormat="1">
      <c r="A35" s="38"/>
      <c r="B35" s="38"/>
      <c r="C35" s="38"/>
      <c r="D35" s="38"/>
      <c r="E35" s="38"/>
      <c r="F35" s="38"/>
      <c r="G35" s="38"/>
      <c r="H35" s="38"/>
    </row>
  </sheetData>
  <sheetProtection sheet="1" formatColumns="0" formatRows="0" objects="1" scenarios="1" spinCount="100000" saltValue="r0rdhWX5SmfVKYdP9041X3/59+EsEW97SGhnTRFaFslBdKxJdiMVJXu4DhlPHyOlej9bxp3auz2HZ5b4Z/NTIQ==" hashValue="BDqpVSFE+Dn9D7PWAy0jLu7qqQykiN3Z4W2J6GhQCIYfZZfZVKc5yZ/AXIGzX9OZtkr3A/AO7Gnkb+Tg+LOm1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DESKTOP-PE070AD\Jana</dc:creator>
  <cp:lastModifiedBy>DESKTOP-PE070AD\Jana</cp:lastModifiedBy>
  <dcterms:created xsi:type="dcterms:W3CDTF">2023-11-10T10:02:09Z</dcterms:created>
  <dcterms:modified xsi:type="dcterms:W3CDTF">2023-11-10T10:02:14Z</dcterms:modified>
</cp:coreProperties>
</file>