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codeName="ThisWorkbook" defaultThemeVersion="124226"/>
  <xr:revisionPtr revIDLastSave="0" documentId="13_ncr:1_{569B2CD7-9197-4219-9F64-9B26FD0B1A7F}" xr6:coauthVersionLast="47" xr6:coauthVersionMax="47" xr10:uidLastSave="{00000000-0000-0000-0000-000000000000}"/>
  <bookViews>
    <workbookView xWindow="720" yWindow="525" windowWidth="37485" windowHeight="20400" tabRatio="781" xr2:uid="{00000000-000D-0000-FFFF-FFFF00000000}"/>
  </bookViews>
  <sheets>
    <sheet name="KL" sheetId="28" r:id="rId1"/>
    <sheet name="VRN" sheetId="35" r:id="rId2"/>
    <sheet name="D.1.1.c.07 - VÝPIS OSTAT. VÝR." sheetId="24" r:id="rId3"/>
    <sheet name="D.1.5. VNITŘNÍ VYBAVENÍ" sheetId="33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" localSheetId="1">[1]KL!$D$21</definedName>
    <definedName name="\">[1]KL!$D$21</definedName>
    <definedName name="_______________________obl11">#REF!</definedName>
    <definedName name="_______________________obl12">#REF!</definedName>
    <definedName name="_______________________obl13">#REF!</definedName>
    <definedName name="_______________________obl14">#REF!</definedName>
    <definedName name="_______________________obl15">#REF!</definedName>
    <definedName name="_______________________obl16">#REF!</definedName>
    <definedName name="_______________________obl17">#REF!</definedName>
    <definedName name="_______________________obl1710">#REF!</definedName>
    <definedName name="_______________________obl1711">#REF!</definedName>
    <definedName name="_______________________obl1712">#REF!</definedName>
    <definedName name="_______________________obl1713">#REF!</definedName>
    <definedName name="_______________________obl1714">#REF!</definedName>
    <definedName name="_______________________obl1715">#REF!</definedName>
    <definedName name="_______________________obl1716">#REF!</definedName>
    <definedName name="_______________________obl1717">#REF!</definedName>
    <definedName name="_______________________obl1718">#REF!</definedName>
    <definedName name="_______________________obl1719">#REF!</definedName>
    <definedName name="_______________________obl173">#REF!</definedName>
    <definedName name="_______________________obl174">#REF!</definedName>
    <definedName name="_______________________obl175">#REF!</definedName>
    <definedName name="_______________________obl176">#REF!</definedName>
    <definedName name="_______________________obl177">#REF!</definedName>
    <definedName name="_______________________obl178">#REF!</definedName>
    <definedName name="_______________________obl179">#REF!</definedName>
    <definedName name="_______________________obl18">#REF!</definedName>
    <definedName name="_______________________obl181">#REF!</definedName>
    <definedName name="_______________________obl1816">#REF!</definedName>
    <definedName name="_______________________obl1820">#REF!</definedName>
    <definedName name="_______________________obl1821">#REF!</definedName>
    <definedName name="_______________________obl1822">#REF!</definedName>
    <definedName name="_______________________obl1823">#REF!</definedName>
    <definedName name="_______________________obl1824">#REF!</definedName>
    <definedName name="_______________________obl1825">#REF!</definedName>
    <definedName name="_______________________obl1826">#REF!</definedName>
    <definedName name="_______________________obl1827">#REF!</definedName>
    <definedName name="_______________________obl1828">#REF!</definedName>
    <definedName name="_______________________obl1829">#REF!</definedName>
    <definedName name="_______________________obl183">#REF!</definedName>
    <definedName name="_______________________obl1831">#REF!</definedName>
    <definedName name="_______________________obl1832">#REF!</definedName>
    <definedName name="_______________________obl184">#REF!</definedName>
    <definedName name="_______________________obl185">#REF!</definedName>
    <definedName name="_______________________obl186">#REF!</definedName>
    <definedName name="_______________________obl187">#REF!</definedName>
    <definedName name="_____________________obl11">#REF!</definedName>
    <definedName name="_____________________obl12">#REF!</definedName>
    <definedName name="_____________________obl13">#REF!</definedName>
    <definedName name="_____________________obl14">#REF!</definedName>
    <definedName name="_____________________obl15">#REF!</definedName>
    <definedName name="_____________________obl16">#REF!</definedName>
    <definedName name="_____________________obl17">#REF!</definedName>
    <definedName name="_____________________obl1710">#REF!</definedName>
    <definedName name="_____________________obl1711">#REF!</definedName>
    <definedName name="_____________________obl1712">#REF!</definedName>
    <definedName name="_____________________obl1713">#REF!</definedName>
    <definedName name="_____________________obl1714">#REF!</definedName>
    <definedName name="_____________________obl1715">#REF!</definedName>
    <definedName name="_____________________obl1716">#REF!</definedName>
    <definedName name="_____________________obl1717">#REF!</definedName>
    <definedName name="_____________________obl1718">#REF!</definedName>
    <definedName name="_____________________obl1719">#REF!</definedName>
    <definedName name="_____________________obl173">#REF!</definedName>
    <definedName name="_____________________obl174">#REF!</definedName>
    <definedName name="_____________________obl175">#REF!</definedName>
    <definedName name="_____________________obl176">#REF!</definedName>
    <definedName name="_____________________obl177">#REF!</definedName>
    <definedName name="_____________________obl178">#REF!</definedName>
    <definedName name="_____________________obl179">#REF!</definedName>
    <definedName name="_____________________obl18">#REF!</definedName>
    <definedName name="_____________________obl181">#REF!</definedName>
    <definedName name="_____________________obl1816">#REF!</definedName>
    <definedName name="_____________________obl1820">#REF!</definedName>
    <definedName name="_____________________obl1821">#REF!</definedName>
    <definedName name="_____________________obl1822">#REF!</definedName>
    <definedName name="_____________________obl1823">#REF!</definedName>
    <definedName name="_____________________obl1824">#REF!</definedName>
    <definedName name="_____________________obl1825">#REF!</definedName>
    <definedName name="_____________________obl1826">#REF!</definedName>
    <definedName name="_____________________obl1827">#REF!</definedName>
    <definedName name="_____________________obl1828">#REF!</definedName>
    <definedName name="_____________________obl1829">#REF!</definedName>
    <definedName name="_____________________obl183">#REF!</definedName>
    <definedName name="_____________________obl1831">#REF!</definedName>
    <definedName name="_____________________obl1832">#REF!</definedName>
    <definedName name="_____________________obl184">#REF!</definedName>
    <definedName name="_____________________obl185">#REF!</definedName>
    <definedName name="_____________________obl186">#REF!</definedName>
    <definedName name="_____________________obl187">#REF!</definedName>
    <definedName name="___________________obl11">#REF!</definedName>
    <definedName name="___________________obl12">#REF!</definedName>
    <definedName name="___________________obl13">#REF!</definedName>
    <definedName name="___________________obl14">#REF!</definedName>
    <definedName name="___________________obl15">#REF!</definedName>
    <definedName name="___________________obl16">#REF!</definedName>
    <definedName name="___________________obl17">#REF!</definedName>
    <definedName name="___________________obl1710">#REF!</definedName>
    <definedName name="___________________obl1711">#REF!</definedName>
    <definedName name="___________________obl1712">#REF!</definedName>
    <definedName name="___________________obl1713">#REF!</definedName>
    <definedName name="___________________obl1714">#REF!</definedName>
    <definedName name="___________________obl1715">#REF!</definedName>
    <definedName name="___________________obl1716">#REF!</definedName>
    <definedName name="___________________obl1717">#REF!</definedName>
    <definedName name="___________________obl1718">#REF!</definedName>
    <definedName name="___________________obl1719">#REF!</definedName>
    <definedName name="___________________obl173">#REF!</definedName>
    <definedName name="___________________obl174">#REF!</definedName>
    <definedName name="___________________obl175">#REF!</definedName>
    <definedName name="___________________obl176">#REF!</definedName>
    <definedName name="___________________obl177">#REF!</definedName>
    <definedName name="___________________obl178">#REF!</definedName>
    <definedName name="___________________obl179">#REF!</definedName>
    <definedName name="___________________obl18">#REF!</definedName>
    <definedName name="___________________obl181">#REF!</definedName>
    <definedName name="___________________obl1816">#REF!</definedName>
    <definedName name="___________________obl1820">#REF!</definedName>
    <definedName name="___________________obl1821">#REF!</definedName>
    <definedName name="___________________obl1822">#REF!</definedName>
    <definedName name="___________________obl1823">#REF!</definedName>
    <definedName name="___________________obl1824">#REF!</definedName>
    <definedName name="___________________obl1825">#REF!</definedName>
    <definedName name="___________________obl1826">#REF!</definedName>
    <definedName name="___________________obl1827">#REF!</definedName>
    <definedName name="___________________obl1828">#REF!</definedName>
    <definedName name="___________________obl1829">#REF!</definedName>
    <definedName name="___________________obl183">#REF!</definedName>
    <definedName name="___________________obl1831">#REF!</definedName>
    <definedName name="___________________obl1832">#REF!</definedName>
    <definedName name="___________________obl184">#REF!</definedName>
    <definedName name="___________________obl185">#REF!</definedName>
    <definedName name="___________________obl186">#REF!</definedName>
    <definedName name="___________________obl187">#REF!</definedName>
    <definedName name="__________________obl11">#REF!</definedName>
    <definedName name="__________________obl12">#REF!</definedName>
    <definedName name="__________________obl13">#REF!</definedName>
    <definedName name="__________________obl14">#REF!</definedName>
    <definedName name="__________________obl15">#REF!</definedName>
    <definedName name="__________________obl16">#REF!</definedName>
    <definedName name="__________________obl17">#REF!</definedName>
    <definedName name="__________________obl1710">#REF!</definedName>
    <definedName name="__________________obl1711">#REF!</definedName>
    <definedName name="__________________obl1712">#REF!</definedName>
    <definedName name="__________________obl1713">#REF!</definedName>
    <definedName name="__________________obl1714">#REF!</definedName>
    <definedName name="__________________obl1715">#REF!</definedName>
    <definedName name="__________________obl1716">#REF!</definedName>
    <definedName name="__________________obl1717">#REF!</definedName>
    <definedName name="__________________obl1718">#REF!</definedName>
    <definedName name="__________________obl1719">#REF!</definedName>
    <definedName name="__________________obl173">#REF!</definedName>
    <definedName name="__________________obl174">#REF!</definedName>
    <definedName name="__________________obl175">#REF!</definedName>
    <definedName name="__________________obl176">#REF!</definedName>
    <definedName name="__________________obl177">#REF!</definedName>
    <definedName name="__________________obl178">#REF!</definedName>
    <definedName name="__________________obl179">#REF!</definedName>
    <definedName name="__________________obl18">#REF!</definedName>
    <definedName name="__________________obl181">#REF!</definedName>
    <definedName name="__________________obl1816">#REF!</definedName>
    <definedName name="__________________obl1820">#REF!</definedName>
    <definedName name="__________________obl1821">#REF!</definedName>
    <definedName name="__________________obl1822">#REF!</definedName>
    <definedName name="__________________obl1823">#REF!</definedName>
    <definedName name="__________________obl1824">#REF!</definedName>
    <definedName name="__________________obl1825">#REF!</definedName>
    <definedName name="__________________obl1826">#REF!</definedName>
    <definedName name="__________________obl1827">#REF!</definedName>
    <definedName name="__________________obl1828">#REF!</definedName>
    <definedName name="__________________obl1829">#REF!</definedName>
    <definedName name="__________________obl183">#REF!</definedName>
    <definedName name="__________________obl1831">#REF!</definedName>
    <definedName name="__________________obl1832">#REF!</definedName>
    <definedName name="__________________obl184">#REF!</definedName>
    <definedName name="__________________obl185">#REF!</definedName>
    <definedName name="__________________obl186">#REF!</definedName>
    <definedName name="__________________obl187">#REF!</definedName>
    <definedName name="_________________obl11">#REF!</definedName>
    <definedName name="_________________obl12">#REF!</definedName>
    <definedName name="_________________obl13">#REF!</definedName>
    <definedName name="_________________obl14">#REF!</definedName>
    <definedName name="_________________obl15">#REF!</definedName>
    <definedName name="_________________obl16">#REF!</definedName>
    <definedName name="_________________obl17">#REF!</definedName>
    <definedName name="_________________obl1710">#REF!</definedName>
    <definedName name="_________________obl1711">#REF!</definedName>
    <definedName name="_________________obl1712">#REF!</definedName>
    <definedName name="_________________obl1713">#REF!</definedName>
    <definedName name="_________________obl1714">#REF!</definedName>
    <definedName name="_________________obl1715">#REF!</definedName>
    <definedName name="_________________obl1716">#REF!</definedName>
    <definedName name="_________________obl1717">#REF!</definedName>
    <definedName name="_________________obl1718">#REF!</definedName>
    <definedName name="_________________obl1719">#REF!</definedName>
    <definedName name="_________________obl173">#REF!</definedName>
    <definedName name="_________________obl174">#REF!</definedName>
    <definedName name="_________________obl175">#REF!</definedName>
    <definedName name="_________________obl176">#REF!</definedName>
    <definedName name="_________________obl177">#REF!</definedName>
    <definedName name="_________________obl178">#REF!</definedName>
    <definedName name="_________________obl179">#REF!</definedName>
    <definedName name="_________________obl18">#REF!</definedName>
    <definedName name="_________________obl181">#REF!</definedName>
    <definedName name="_________________obl1816">#REF!</definedName>
    <definedName name="_________________obl1820">#REF!</definedName>
    <definedName name="_________________obl1821">#REF!</definedName>
    <definedName name="_________________obl1822">#REF!</definedName>
    <definedName name="_________________obl1823">#REF!</definedName>
    <definedName name="_________________obl1824">#REF!</definedName>
    <definedName name="_________________obl1825">#REF!</definedName>
    <definedName name="_________________obl1826">#REF!</definedName>
    <definedName name="_________________obl1827">#REF!</definedName>
    <definedName name="_________________obl1828">#REF!</definedName>
    <definedName name="_________________obl1829">#REF!</definedName>
    <definedName name="_________________obl183">#REF!</definedName>
    <definedName name="_________________obl1831">#REF!</definedName>
    <definedName name="_________________obl1832">#REF!</definedName>
    <definedName name="_________________obl184">#REF!</definedName>
    <definedName name="_________________obl185">#REF!</definedName>
    <definedName name="_________________obl186">#REF!</definedName>
    <definedName name="_________________obl187">#REF!</definedName>
    <definedName name="________________obl11">#REF!</definedName>
    <definedName name="________________obl12">#REF!</definedName>
    <definedName name="________________obl13">#REF!</definedName>
    <definedName name="________________obl14">#REF!</definedName>
    <definedName name="________________obl15">#REF!</definedName>
    <definedName name="________________obl16">#REF!</definedName>
    <definedName name="________________obl17">#REF!</definedName>
    <definedName name="________________obl1710">#REF!</definedName>
    <definedName name="________________obl1711">#REF!</definedName>
    <definedName name="________________obl1712">#REF!</definedName>
    <definedName name="________________obl1713">#REF!</definedName>
    <definedName name="________________obl1714">#REF!</definedName>
    <definedName name="________________obl1715">#REF!</definedName>
    <definedName name="________________obl1716">#REF!</definedName>
    <definedName name="________________obl1717">#REF!</definedName>
    <definedName name="________________obl1718">#REF!</definedName>
    <definedName name="________________obl1719">#REF!</definedName>
    <definedName name="________________obl173">#REF!</definedName>
    <definedName name="________________obl174">#REF!</definedName>
    <definedName name="________________obl175">#REF!</definedName>
    <definedName name="________________obl176">#REF!</definedName>
    <definedName name="________________obl177">#REF!</definedName>
    <definedName name="________________obl178">#REF!</definedName>
    <definedName name="________________obl179">#REF!</definedName>
    <definedName name="________________obl18">#REF!</definedName>
    <definedName name="________________obl181">#REF!</definedName>
    <definedName name="________________obl1816">#REF!</definedName>
    <definedName name="________________obl1820">#REF!</definedName>
    <definedName name="________________obl1821">#REF!</definedName>
    <definedName name="________________obl1822">#REF!</definedName>
    <definedName name="________________obl1823">#REF!</definedName>
    <definedName name="________________obl1824">#REF!</definedName>
    <definedName name="________________obl1825">#REF!</definedName>
    <definedName name="________________obl1826">#REF!</definedName>
    <definedName name="________________obl1827">#REF!</definedName>
    <definedName name="________________obl1828">#REF!</definedName>
    <definedName name="________________obl1829">#REF!</definedName>
    <definedName name="________________obl183">#REF!</definedName>
    <definedName name="________________obl1831">#REF!</definedName>
    <definedName name="________________obl1832">#REF!</definedName>
    <definedName name="________________obl184">#REF!</definedName>
    <definedName name="________________obl185">#REF!</definedName>
    <definedName name="________________obl186">#REF!</definedName>
    <definedName name="________________obl187">#REF!</definedName>
    <definedName name="_______________obl11">#REF!</definedName>
    <definedName name="_______________obl13">#REF!</definedName>
    <definedName name="_______________obl14">#REF!</definedName>
    <definedName name="_______________obl15">#REF!</definedName>
    <definedName name="_______________obl16">#REF!</definedName>
    <definedName name="_______________obl17">#REF!</definedName>
    <definedName name="_______________obl1710">#REF!</definedName>
    <definedName name="_______________obl1711">#REF!</definedName>
    <definedName name="_______________obl1712">#REF!</definedName>
    <definedName name="_______________obl1713">#REF!</definedName>
    <definedName name="_______________obl1714">#REF!</definedName>
    <definedName name="_______________obl1718">#REF!</definedName>
    <definedName name="_______________obl1719">#REF!</definedName>
    <definedName name="_______________obl173">#REF!</definedName>
    <definedName name="_______________obl174">#REF!</definedName>
    <definedName name="_______________obl175">#REF!</definedName>
    <definedName name="_______________obl176">#REF!</definedName>
    <definedName name="_______________obl177">#REF!</definedName>
    <definedName name="_______________obl178">#REF!</definedName>
    <definedName name="_______________obl179">#REF!</definedName>
    <definedName name="_______________obl18">#REF!</definedName>
    <definedName name="_______________obl1816">#REF!</definedName>
    <definedName name="_______________obl1820">#REF!</definedName>
    <definedName name="_______________obl1821">#REF!</definedName>
    <definedName name="_______________obl1822">#REF!</definedName>
    <definedName name="_______________obl1823">#REF!</definedName>
    <definedName name="_______________obl1824">#REF!</definedName>
    <definedName name="_______________obl1825">#REF!</definedName>
    <definedName name="_______________obl1826">#REF!</definedName>
    <definedName name="_______________obl1827">#REF!</definedName>
    <definedName name="_______________obl1828">#REF!</definedName>
    <definedName name="_______________obl1829">#REF!</definedName>
    <definedName name="_______________obl183">#REF!</definedName>
    <definedName name="_______________obl1831">#REF!</definedName>
    <definedName name="_______________obl1832">#REF!</definedName>
    <definedName name="_______________obl184">#REF!</definedName>
    <definedName name="_______________obl185">#REF!</definedName>
    <definedName name="_______________obl186">#REF!</definedName>
    <definedName name="_______________obl187">#REF!</definedName>
    <definedName name="______________obl11">#REF!</definedName>
    <definedName name="______________obl12">#REF!</definedName>
    <definedName name="______________obl13">#REF!</definedName>
    <definedName name="______________obl14">#REF!</definedName>
    <definedName name="______________obl15">#REF!</definedName>
    <definedName name="______________obl16">#REF!</definedName>
    <definedName name="______________obl17">#REF!</definedName>
    <definedName name="______________obl1710">#REF!</definedName>
    <definedName name="______________obl1711">#REF!</definedName>
    <definedName name="______________obl1712">#REF!</definedName>
    <definedName name="______________obl1713">#REF!</definedName>
    <definedName name="______________obl1714">#REF!</definedName>
    <definedName name="______________obl1715">#REF!</definedName>
    <definedName name="______________obl1716">#REF!</definedName>
    <definedName name="______________obl1717">#REF!</definedName>
    <definedName name="______________obl1718">#REF!</definedName>
    <definedName name="______________obl1719">#REF!</definedName>
    <definedName name="______________obl173">#REF!</definedName>
    <definedName name="______________obl174">#REF!</definedName>
    <definedName name="______________obl175">#REF!</definedName>
    <definedName name="______________obl176">#REF!</definedName>
    <definedName name="______________obl177">#REF!</definedName>
    <definedName name="______________obl178">#REF!</definedName>
    <definedName name="______________obl179">#REF!</definedName>
    <definedName name="______________obl18">#REF!</definedName>
    <definedName name="______________obl181">#REF!</definedName>
    <definedName name="______________obl1816">#REF!</definedName>
    <definedName name="______________obl1820">#REF!</definedName>
    <definedName name="______________obl1821">#REF!</definedName>
    <definedName name="______________obl1822">#REF!</definedName>
    <definedName name="______________obl1823">#REF!</definedName>
    <definedName name="______________obl1824">#REF!</definedName>
    <definedName name="______________obl1825">#REF!</definedName>
    <definedName name="______________obl1826">#REF!</definedName>
    <definedName name="______________obl1827">#REF!</definedName>
    <definedName name="______________obl1828">#REF!</definedName>
    <definedName name="______________obl1829">#REF!</definedName>
    <definedName name="______________obl183">#REF!</definedName>
    <definedName name="______________obl1831">#REF!</definedName>
    <definedName name="______________obl1832">#REF!</definedName>
    <definedName name="______________obl184">#REF!</definedName>
    <definedName name="______________obl185">#REF!</definedName>
    <definedName name="______________obl186">#REF!</definedName>
    <definedName name="______________obl187">#REF!</definedName>
    <definedName name="_____________obl11">#REF!</definedName>
    <definedName name="_____________obl12">#REF!</definedName>
    <definedName name="_____________obl13">#REF!</definedName>
    <definedName name="_____________obl14">#REF!</definedName>
    <definedName name="_____________obl15">#REF!</definedName>
    <definedName name="_____________obl16">#REF!</definedName>
    <definedName name="_____________obl17">#REF!</definedName>
    <definedName name="_____________obl1710">#REF!</definedName>
    <definedName name="_____________obl1711">#REF!</definedName>
    <definedName name="_____________obl1712">#REF!</definedName>
    <definedName name="_____________obl1713">#REF!</definedName>
    <definedName name="_____________obl1714">#REF!</definedName>
    <definedName name="_____________obl1715">#REF!</definedName>
    <definedName name="_____________obl1716">#REF!</definedName>
    <definedName name="_____________obl1717">#REF!</definedName>
    <definedName name="_____________obl1718">#REF!</definedName>
    <definedName name="_____________obl1719">#REF!</definedName>
    <definedName name="_____________obl173">#REF!</definedName>
    <definedName name="_____________obl174">#REF!</definedName>
    <definedName name="_____________obl175">#REF!</definedName>
    <definedName name="_____________obl176">#REF!</definedName>
    <definedName name="_____________obl177">#REF!</definedName>
    <definedName name="_____________obl178">#REF!</definedName>
    <definedName name="_____________obl179">#REF!</definedName>
    <definedName name="_____________obl18">#REF!</definedName>
    <definedName name="_____________obl181">#REF!</definedName>
    <definedName name="_____________obl1816">#REF!</definedName>
    <definedName name="_____________obl1820">#REF!</definedName>
    <definedName name="_____________obl1821">#REF!</definedName>
    <definedName name="_____________obl1822">#REF!</definedName>
    <definedName name="_____________obl1823">#REF!</definedName>
    <definedName name="_____________obl1824">#REF!</definedName>
    <definedName name="_____________obl1825">#REF!</definedName>
    <definedName name="_____________obl1826">#REF!</definedName>
    <definedName name="_____________obl1827">#REF!</definedName>
    <definedName name="_____________obl1828">#REF!</definedName>
    <definedName name="_____________obl1829">#REF!</definedName>
    <definedName name="_____________obl183">#REF!</definedName>
    <definedName name="_____________obl1831">#REF!</definedName>
    <definedName name="_____________obl1832">#REF!</definedName>
    <definedName name="_____________obl184">#REF!</definedName>
    <definedName name="_____________obl185">#REF!</definedName>
    <definedName name="_____________obl186">#REF!</definedName>
    <definedName name="_____________obl187">#REF!</definedName>
    <definedName name="____________obl11">#REF!</definedName>
    <definedName name="____________obl12">#REF!</definedName>
    <definedName name="____________obl13">#REF!</definedName>
    <definedName name="____________obl14">#REF!</definedName>
    <definedName name="____________obl15">#REF!</definedName>
    <definedName name="____________obl16">#REF!</definedName>
    <definedName name="____________obl17">#REF!</definedName>
    <definedName name="____________obl1710">#REF!</definedName>
    <definedName name="____________obl1711">#REF!</definedName>
    <definedName name="____________obl1712">#REF!</definedName>
    <definedName name="____________obl1713">#REF!</definedName>
    <definedName name="____________obl1714">#REF!</definedName>
    <definedName name="____________obl1715">#REF!</definedName>
    <definedName name="____________obl1716">#REF!</definedName>
    <definedName name="____________obl1717">#REF!</definedName>
    <definedName name="____________obl1718">#REF!</definedName>
    <definedName name="____________obl1719">#REF!</definedName>
    <definedName name="____________obl173">#REF!</definedName>
    <definedName name="____________obl174">#REF!</definedName>
    <definedName name="____________obl175">#REF!</definedName>
    <definedName name="____________obl176">#REF!</definedName>
    <definedName name="____________obl177">#REF!</definedName>
    <definedName name="____________obl178">#REF!</definedName>
    <definedName name="____________obl179">#REF!</definedName>
    <definedName name="____________obl18">#REF!</definedName>
    <definedName name="____________obl181">#REF!</definedName>
    <definedName name="____________obl1816">#REF!</definedName>
    <definedName name="____________obl1820">#REF!</definedName>
    <definedName name="____________obl1821">#REF!</definedName>
    <definedName name="____________obl1822">#REF!</definedName>
    <definedName name="____________obl1823">#REF!</definedName>
    <definedName name="____________obl1824">#REF!</definedName>
    <definedName name="____________obl1825">#REF!</definedName>
    <definedName name="____________obl1826">#REF!</definedName>
    <definedName name="____________obl1827">#REF!</definedName>
    <definedName name="____________obl1828">#REF!</definedName>
    <definedName name="____________obl1829">#REF!</definedName>
    <definedName name="____________obl183">#REF!</definedName>
    <definedName name="____________obl1831">#REF!</definedName>
    <definedName name="____________obl1832">#REF!</definedName>
    <definedName name="____________obl184">#REF!</definedName>
    <definedName name="____________obl185">#REF!</definedName>
    <definedName name="____________obl186">#REF!</definedName>
    <definedName name="____________obl187">#REF!</definedName>
    <definedName name="___________obl11">#REF!</definedName>
    <definedName name="___________obl12">#REF!</definedName>
    <definedName name="___________obl13">#REF!</definedName>
    <definedName name="___________obl14">#REF!</definedName>
    <definedName name="___________obl15">#REF!</definedName>
    <definedName name="___________obl16">#REF!</definedName>
    <definedName name="___________obl17">#REF!</definedName>
    <definedName name="___________obl1710">#REF!</definedName>
    <definedName name="___________obl1711">#REF!</definedName>
    <definedName name="___________obl1712">#REF!</definedName>
    <definedName name="___________obl1713">#REF!</definedName>
    <definedName name="___________obl1714">#REF!</definedName>
    <definedName name="___________obl1715">#REF!</definedName>
    <definedName name="___________obl1716">#REF!</definedName>
    <definedName name="___________obl1717">#REF!</definedName>
    <definedName name="___________obl1718">#REF!</definedName>
    <definedName name="___________obl1719">#REF!</definedName>
    <definedName name="___________obl173">#REF!</definedName>
    <definedName name="___________obl174">#REF!</definedName>
    <definedName name="___________obl175">#REF!</definedName>
    <definedName name="___________obl176">#REF!</definedName>
    <definedName name="___________obl177">#REF!</definedName>
    <definedName name="___________obl178">#REF!</definedName>
    <definedName name="___________obl179">#REF!</definedName>
    <definedName name="___________obl18">#REF!</definedName>
    <definedName name="___________obl181">#REF!</definedName>
    <definedName name="___________obl1816">#REF!</definedName>
    <definedName name="___________obl1820">#REF!</definedName>
    <definedName name="___________obl1821">#REF!</definedName>
    <definedName name="___________obl1822">#REF!</definedName>
    <definedName name="___________obl1823">#REF!</definedName>
    <definedName name="___________obl1824">#REF!</definedName>
    <definedName name="___________obl1825">#REF!</definedName>
    <definedName name="___________obl1826">#REF!</definedName>
    <definedName name="___________obl1827">#REF!</definedName>
    <definedName name="___________obl1828">#REF!</definedName>
    <definedName name="___________obl1829">#REF!</definedName>
    <definedName name="___________obl183">#REF!</definedName>
    <definedName name="___________obl1831">#REF!</definedName>
    <definedName name="___________obl1832">#REF!</definedName>
    <definedName name="___________obl184">#REF!</definedName>
    <definedName name="___________obl185">#REF!</definedName>
    <definedName name="___________obl186">#REF!</definedName>
    <definedName name="___________obl187">#REF!</definedName>
    <definedName name="__________obl11">#REF!</definedName>
    <definedName name="__________obl12">#REF!</definedName>
    <definedName name="__________obl13">#REF!</definedName>
    <definedName name="__________obl14">#REF!</definedName>
    <definedName name="__________obl15">#REF!</definedName>
    <definedName name="__________obl16">#REF!</definedName>
    <definedName name="__________obl17">#REF!</definedName>
    <definedName name="__________obl1710">#REF!</definedName>
    <definedName name="__________obl1711">#REF!</definedName>
    <definedName name="__________obl1712">#REF!</definedName>
    <definedName name="__________obl1713">#REF!</definedName>
    <definedName name="__________obl1714">#REF!</definedName>
    <definedName name="__________obl1715">#REF!</definedName>
    <definedName name="__________obl1716">#REF!</definedName>
    <definedName name="__________obl1717">#REF!</definedName>
    <definedName name="__________obl1718">#REF!</definedName>
    <definedName name="__________obl1719">#REF!</definedName>
    <definedName name="__________obl173">#REF!</definedName>
    <definedName name="__________obl174">#REF!</definedName>
    <definedName name="__________obl175">#REF!</definedName>
    <definedName name="__________obl176">#REF!</definedName>
    <definedName name="__________obl177">#REF!</definedName>
    <definedName name="__________obl178">#REF!</definedName>
    <definedName name="__________obl179">#REF!</definedName>
    <definedName name="__________obl18">#REF!</definedName>
    <definedName name="__________obl181">#REF!</definedName>
    <definedName name="__________obl1816">#REF!</definedName>
    <definedName name="__________obl1820">#REF!</definedName>
    <definedName name="__________obl1821">#REF!</definedName>
    <definedName name="__________obl1822">#REF!</definedName>
    <definedName name="__________obl1823">#REF!</definedName>
    <definedName name="__________obl1824">#REF!</definedName>
    <definedName name="__________obl1825">#REF!</definedName>
    <definedName name="__________obl1826">#REF!</definedName>
    <definedName name="__________obl1827">#REF!</definedName>
    <definedName name="__________obl1828">#REF!</definedName>
    <definedName name="__________obl1829">#REF!</definedName>
    <definedName name="__________obl183">#REF!</definedName>
    <definedName name="__________obl1831">#REF!</definedName>
    <definedName name="__________obl1832">#REF!</definedName>
    <definedName name="__________obl184">#REF!</definedName>
    <definedName name="__________obl185">#REF!</definedName>
    <definedName name="__________obl186">#REF!</definedName>
    <definedName name="__________obl187">#REF!</definedName>
    <definedName name="_________obl11">#REF!</definedName>
    <definedName name="_________obl12">#REF!</definedName>
    <definedName name="_________obl13">#REF!</definedName>
    <definedName name="_________obl14">#REF!</definedName>
    <definedName name="_________obl15">#REF!</definedName>
    <definedName name="_________obl16">#REF!</definedName>
    <definedName name="_________obl17">#REF!</definedName>
    <definedName name="_________obl1710">#REF!</definedName>
    <definedName name="_________obl1711">#REF!</definedName>
    <definedName name="_________obl1712">#REF!</definedName>
    <definedName name="_________obl1713">#REF!</definedName>
    <definedName name="_________obl1714">#REF!</definedName>
    <definedName name="_________obl1715">#REF!</definedName>
    <definedName name="_________obl1716">#REF!</definedName>
    <definedName name="_________obl1717">#REF!</definedName>
    <definedName name="_________obl1718">#REF!</definedName>
    <definedName name="_________obl1719">#REF!</definedName>
    <definedName name="_________obl173">#REF!</definedName>
    <definedName name="_________obl174">#REF!</definedName>
    <definedName name="_________obl175">#REF!</definedName>
    <definedName name="_________obl176">#REF!</definedName>
    <definedName name="_________obl177">#REF!</definedName>
    <definedName name="_________obl178">#REF!</definedName>
    <definedName name="_________obl179">#REF!</definedName>
    <definedName name="_________obl18">#REF!</definedName>
    <definedName name="_________obl181">#REF!</definedName>
    <definedName name="_________obl1816">#REF!</definedName>
    <definedName name="_________obl1820">#REF!</definedName>
    <definedName name="_________obl1821">#REF!</definedName>
    <definedName name="_________obl1822">#REF!</definedName>
    <definedName name="_________obl1823">#REF!</definedName>
    <definedName name="_________obl1824">#REF!</definedName>
    <definedName name="_________obl1825">#REF!</definedName>
    <definedName name="_________obl1826">#REF!</definedName>
    <definedName name="_________obl1827">#REF!</definedName>
    <definedName name="_________obl1828">#REF!</definedName>
    <definedName name="_________obl1829">#REF!</definedName>
    <definedName name="_________obl183">#REF!</definedName>
    <definedName name="_________obl1831">#REF!</definedName>
    <definedName name="_________obl1832">#REF!</definedName>
    <definedName name="_________obl184">#REF!</definedName>
    <definedName name="_________obl185">#REF!</definedName>
    <definedName name="_________obl186">#REF!</definedName>
    <definedName name="_________obl187">#REF!</definedName>
    <definedName name="________obl11">#REF!</definedName>
    <definedName name="________obl12">#REF!</definedName>
    <definedName name="________obl13">#REF!</definedName>
    <definedName name="________obl14">#REF!</definedName>
    <definedName name="________obl15">#REF!</definedName>
    <definedName name="________obl16">#REF!</definedName>
    <definedName name="________obl17">#REF!</definedName>
    <definedName name="________obl1710">#REF!</definedName>
    <definedName name="________obl1711">#REF!</definedName>
    <definedName name="________obl1712">#REF!</definedName>
    <definedName name="________obl1713">#REF!</definedName>
    <definedName name="________obl1714">#REF!</definedName>
    <definedName name="________obl1715">#REF!</definedName>
    <definedName name="________obl1716">#REF!</definedName>
    <definedName name="________obl1717">#REF!</definedName>
    <definedName name="________obl1718">#REF!</definedName>
    <definedName name="________obl1719">#REF!</definedName>
    <definedName name="________obl173">#REF!</definedName>
    <definedName name="________obl174">#REF!</definedName>
    <definedName name="________obl175">#REF!</definedName>
    <definedName name="________obl176">#REF!</definedName>
    <definedName name="________obl177">#REF!</definedName>
    <definedName name="________obl178">#REF!</definedName>
    <definedName name="________obl179">#REF!</definedName>
    <definedName name="________obl18">#REF!</definedName>
    <definedName name="________obl181">#REF!</definedName>
    <definedName name="________obl1816">#REF!</definedName>
    <definedName name="________obl1820">#REF!</definedName>
    <definedName name="________obl1821">#REF!</definedName>
    <definedName name="________obl1822">#REF!</definedName>
    <definedName name="________obl1823">#REF!</definedName>
    <definedName name="________obl1824">#REF!</definedName>
    <definedName name="________obl1825">#REF!</definedName>
    <definedName name="________obl1826">#REF!</definedName>
    <definedName name="________obl1827">#REF!</definedName>
    <definedName name="________obl1828">#REF!</definedName>
    <definedName name="________obl1829">#REF!</definedName>
    <definedName name="________obl183">#REF!</definedName>
    <definedName name="________obl1831">#REF!</definedName>
    <definedName name="________obl1832">#REF!</definedName>
    <definedName name="________obl184">#REF!</definedName>
    <definedName name="________obl185">#REF!</definedName>
    <definedName name="________obl186">#REF!</definedName>
    <definedName name="________obl187">#REF!</definedName>
    <definedName name="_______obl11">#REF!</definedName>
    <definedName name="_______obl12">#REF!</definedName>
    <definedName name="_______obl13">#REF!</definedName>
    <definedName name="_______obl14">#REF!</definedName>
    <definedName name="_______obl15">#REF!</definedName>
    <definedName name="_______obl16">#REF!</definedName>
    <definedName name="_______obl17">#REF!</definedName>
    <definedName name="_______obl1710">#REF!</definedName>
    <definedName name="_______obl1711">#REF!</definedName>
    <definedName name="_______obl1712">#REF!</definedName>
    <definedName name="_______obl1713">#REF!</definedName>
    <definedName name="_______obl1714">#REF!</definedName>
    <definedName name="_______obl1715">#REF!</definedName>
    <definedName name="_______obl1716">#REF!</definedName>
    <definedName name="_______obl1717">#REF!</definedName>
    <definedName name="_______obl1718">#REF!</definedName>
    <definedName name="_______obl1719">#REF!</definedName>
    <definedName name="_______obl173">#REF!</definedName>
    <definedName name="_______obl174">#REF!</definedName>
    <definedName name="_______obl175">#REF!</definedName>
    <definedName name="_______obl176">#REF!</definedName>
    <definedName name="_______obl177">#REF!</definedName>
    <definedName name="_______obl178">#REF!</definedName>
    <definedName name="_______obl179">#REF!</definedName>
    <definedName name="_______obl18">#REF!</definedName>
    <definedName name="_______obl181">#REF!</definedName>
    <definedName name="_______obl1816">#REF!</definedName>
    <definedName name="_______obl1820">#REF!</definedName>
    <definedName name="_______obl1821">#REF!</definedName>
    <definedName name="_______obl1822">#REF!</definedName>
    <definedName name="_______obl1823">#REF!</definedName>
    <definedName name="_______obl1824">#REF!</definedName>
    <definedName name="_______obl1825">#REF!</definedName>
    <definedName name="_______obl1826">#REF!</definedName>
    <definedName name="_______obl1827">#REF!</definedName>
    <definedName name="_______obl1828">#REF!</definedName>
    <definedName name="_______obl1829">#REF!</definedName>
    <definedName name="_______obl183">#REF!</definedName>
    <definedName name="_______obl1831">#REF!</definedName>
    <definedName name="_______obl1832">#REF!</definedName>
    <definedName name="_______obl184">#REF!</definedName>
    <definedName name="_______obl185">#REF!</definedName>
    <definedName name="_______obl186">#REF!</definedName>
    <definedName name="_______obl187">#REF!</definedName>
    <definedName name="______obl11">#REF!</definedName>
    <definedName name="______obl12">#REF!</definedName>
    <definedName name="______obl13">#REF!</definedName>
    <definedName name="______obl14">#REF!</definedName>
    <definedName name="______obl15">#REF!</definedName>
    <definedName name="______obl16">#REF!</definedName>
    <definedName name="______obl17">#REF!</definedName>
    <definedName name="______obl1710">#REF!</definedName>
    <definedName name="______obl1711">#REF!</definedName>
    <definedName name="______obl1712">#REF!</definedName>
    <definedName name="______obl1713">#REF!</definedName>
    <definedName name="______obl1714">#REF!</definedName>
    <definedName name="______obl1715">#REF!</definedName>
    <definedName name="______obl1716">#REF!</definedName>
    <definedName name="______obl1717">#REF!</definedName>
    <definedName name="______obl1718">#REF!</definedName>
    <definedName name="______obl1719">#REF!</definedName>
    <definedName name="______obl173">#REF!</definedName>
    <definedName name="______obl174">#REF!</definedName>
    <definedName name="______obl175">#REF!</definedName>
    <definedName name="______obl176">#REF!</definedName>
    <definedName name="______obl177">#REF!</definedName>
    <definedName name="______obl178">#REF!</definedName>
    <definedName name="______obl179">#REF!</definedName>
    <definedName name="______obl18">#REF!</definedName>
    <definedName name="______obl181">#REF!</definedName>
    <definedName name="______obl1816">#REF!</definedName>
    <definedName name="______obl1820">#REF!</definedName>
    <definedName name="______obl1821">#REF!</definedName>
    <definedName name="______obl1822">#REF!</definedName>
    <definedName name="______obl1823">#REF!</definedName>
    <definedName name="______obl1824">#REF!</definedName>
    <definedName name="______obl1825">#REF!</definedName>
    <definedName name="______obl1826">#REF!</definedName>
    <definedName name="______obl1827">#REF!</definedName>
    <definedName name="______obl1828">#REF!</definedName>
    <definedName name="______obl1829">#REF!</definedName>
    <definedName name="______obl183">#REF!</definedName>
    <definedName name="______obl1831">#REF!</definedName>
    <definedName name="______obl1832">#REF!</definedName>
    <definedName name="______obl184">#REF!</definedName>
    <definedName name="______obl185">#REF!</definedName>
    <definedName name="______obl186">#REF!</definedName>
    <definedName name="______obl187">#REF!</definedName>
    <definedName name="_____obl11">#REF!</definedName>
    <definedName name="_____obl12">#REF!</definedName>
    <definedName name="_____obl13">#REF!</definedName>
    <definedName name="_____obl14">#REF!</definedName>
    <definedName name="_____obl15">#REF!</definedName>
    <definedName name="_____obl16">#REF!</definedName>
    <definedName name="_____obl17">#REF!</definedName>
    <definedName name="_____obl1710">#REF!</definedName>
    <definedName name="_____obl1711">#REF!</definedName>
    <definedName name="_____obl1712">#REF!</definedName>
    <definedName name="_____obl1713">#REF!</definedName>
    <definedName name="_____obl1714">#REF!</definedName>
    <definedName name="_____obl1715">#REF!</definedName>
    <definedName name="_____obl1716">#REF!</definedName>
    <definedName name="_____obl1717">#REF!</definedName>
    <definedName name="_____obl1718">#REF!</definedName>
    <definedName name="_____obl1719">#REF!</definedName>
    <definedName name="_____obl173">#REF!</definedName>
    <definedName name="_____obl174">#REF!</definedName>
    <definedName name="_____obl175">#REF!</definedName>
    <definedName name="_____obl176">#REF!</definedName>
    <definedName name="_____obl177">#REF!</definedName>
    <definedName name="_____obl178">#REF!</definedName>
    <definedName name="_____obl179">#REF!</definedName>
    <definedName name="_____obl18">#REF!</definedName>
    <definedName name="_____obl181">#REF!</definedName>
    <definedName name="_____obl1816">#REF!</definedName>
    <definedName name="_____obl1820">#REF!</definedName>
    <definedName name="_____obl1821">#REF!</definedName>
    <definedName name="_____obl1822">#REF!</definedName>
    <definedName name="_____obl1823">#REF!</definedName>
    <definedName name="_____obl1824">#REF!</definedName>
    <definedName name="_____obl1825">#REF!</definedName>
    <definedName name="_____obl1826">#REF!</definedName>
    <definedName name="_____obl1827">#REF!</definedName>
    <definedName name="_____obl1828">#REF!</definedName>
    <definedName name="_____obl1829">#REF!</definedName>
    <definedName name="_____obl183">#REF!</definedName>
    <definedName name="_____obl1831">#REF!</definedName>
    <definedName name="_____obl1832">#REF!</definedName>
    <definedName name="_____obl184">#REF!</definedName>
    <definedName name="_____obl185">#REF!</definedName>
    <definedName name="_____obl186">#REF!</definedName>
    <definedName name="_____obl187">#REF!</definedName>
    <definedName name="____obl11">#REF!</definedName>
    <definedName name="____obl12">#REF!</definedName>
    <definedName name="____obl13">#REF!</definedName>
    <definedName name="____obl14">#REF!</definedName>
    <definedName name="____obl15">#REF!</definedName>
    <definedName name="____obl16">#REF!</definedName>
    <definedName name="____obl17">#REF!</definedName>
    <definedName name="____obl1710">#REF!</definedName>
    <definedName name="____obl1711">#REF!</definedName>
    <definedName name="____obl1712">#REF!</definedName>
    <definedName name="____obl1713">#REF!</definedName>
    <definedName name="____obl1714">#REF!</definedName>
    <definedName name="____obl1715">#REF!</definedName>
    <definedName name="____obl1716">#REF!</definedName>
    <definedName name="____obl1717">#REF!</definedName>
    <definedName name="____obl1718">#REF!</definedName>
    <definedName name="____obl1719">#REF!</definedName>
    <definedName name="____obl173">#REF!</definedName>
    <definedName name="____obl174">#REF!</definedName>
    <definedName name="____obl175">#REF!</definedName>
    <definedName name="____obl176">#REF!</definedName>
    <definedName name="____obl177">#REF!</definedName>
    <definedName name="____obl178">#REF!</definedName>
    <definedName name="____obl179">#REF!</definedName>
    <definedName name="____obl18">#REF!</definedName>
    <definedName name="____obl181">#REF!</definedName>
    <definedName name="____obl1816">#REF!</definedName>
    <definedName name="____obl1820">#REF!</definedName>
    <definedName name="____obl1821">#REF!</definedName>
    <definedName name="____obl1822">#REF!</definedName>
    <definedName name="____obl1823">#REF!</definedName>
    <definedName name="____obl1824">#REF!</definedName>
    <definedName name="____obl1825">#REF!</definedName>
    <definedName name="____obl1826">#REF!</definedName>
    <definedName name="____obl1827">#REF!</definedName>
    <definedName name="____obl1828">#REF!</definedName>
    <definedName name="____obl1829">#REF!</definedName>
    <definedName name="____obl183">#REF!</definedName>
    <definedName name="____obl1831">#REF!</definedName>
    <definedName name="____obl1832">#REF!</definedName>
    <definedName name="____obl184">#REF!</definedName>
    <definedName name="____obl185">#REF!</definedName>
    <definedName name="____obl186">#REF!</definedName>
    <definedName name="____obl187">#REF!</definedName>
    <definedName name="___obl11">#REF!</definedName>
    <definedName name="___obl12">#REF!</definedName>
    <definedName name="___obl13">#REF!</definedName>
    <definedName name="___obl14">#REF!</definedName>
    <definedName name="___obl15">#REF!</definedName>
    <definedName name="___obl16">#REF!</definedName>
    <definedName name="___obl17">#REF!</definedName>
    <definedName name="___obl1710">#REF!</definedName>
    <definedName name="___obl1711">#REF!</definedName>
    <definedName name="___obl1712">#REF!</definedName>
    <definedName name="___obl1713">#REF!</definedName>
    <definedName name="___obl1714">#REF!</definedName>
    <definedName name="___obl1715">#REF!</definedName>
    <definedName name="___obl1716">#REF!</definedName>
    <definedName name="___obl1717">#REF!</definedName>
    <definedName name="___obl1718">#REF!</definedName>
    <definedName name="___obl1719">#REF!</definedName>
    <definedName name="___obl173">#REF!</definedName>
    <definedName name="___obl174">#REF!</definedName>
    <definedName name="___obl175">#REF!</definedName>
    <definedName name="___obl176">#REF!</definedName>
    <definedName name="___obl177">#REF!</definedName>
    <definedName name="___obl178">#REF!</definedName>
    <definedName name="___obl179">#REF!</definedName>
    <definedName name="___obl18">#REF!</definedName>
    <definedName name="___obl181">#REF!</definedName>
    <definedName name="___obl1816">#REF!</definedName>
    <definedName name="___obl1820">#REF!</definedName>
    <definedName name="___obl1821">#REF!</definedName>
    <definedName name="___obl1822">#REF!</definedName>
    <definedName name="___obl1823">#REF!</definedName>
    <definedName name="___obl1824">#REF!</definedName>
    <definedName name="___obl1825">#REF!</definedName>
    <definedName name="___obl1826">#REF!</definedName>
    <definedName name="___obl1827">#REF!</definedName>
    <definedName name="___obl1828">#REF!</definedName>
    <definedName name="___obl1829">#REF!</definedName>
    <definedName name="___obl183">#REF!</definedName>
    <definedName name="___obl1831">#REF!</definedName>
    <definedName name="___obl1832">#REF!</definedName>
    <definedName name="___obl184">#REF!</definedName>
    <definedName name="___obl185">#REF!</definedName>
    <definedName name="___obl186">#REF!</definedName>
    <definedName name="___obl187">#REF!</definedName>
    <definedName name="__obl11" localSheetId="3">#REF!</definedName>
    <definedName name="__obl11" localSheetId="0">#REF!</definedName>
    <definedName name="__obl11" localSheetId="1">#REF!</definedName>
    <definedName name="__obl11">#REF!</definedName>
    <definedName name="__obl12" localSheetId="3">#REF!</definedName>
    <definedName name="__obl12" localSheetId="0">#REF!</definedName>
    <definedName name="__obl12" localSheetId="1">#REF!</definedName>
    <definedName name="__obl12">#REF!</definedName>
    <definedName name="__obl13" localSheetId="3">#REF!</definedName>
    <definedName name="__obl13" localSheetId="0">#REF!</definedName>
    <definedName name="__obl13" localSheetId="1">#REF!</definedName>
    <definedName name="__obl13">#REF!</definedName>
    <definedName name="__obl14" localSheetId="3">#REF!</definedName>
    <definedName name="__obl14" localSheetId="0">#REF!</definedName>
    <definedName name="__obl14">#REF!</definedName>
    <definedName name="__obl15" localSheetId="3">#REF!</definedName>
    <definedName name="__obl15" localSheetId="0">#REF!</definedName>
    <definedName name="__obl15">#REF!</definedName>
    <definedName name="__obl16" localSheetId="3">#REF!</definedName>
    <definedName name="__obl16" localSheetId="0">#REF!</definedName>
    <definedName name="__obl16">#REF!</definedName>
    <definedName name="__obl17" localSheetId="3">#REF!</definedName>
    <definedName name="__obl17" localSheetId="0">#REF!</definedName>
    <definedName name="__obl17">#REF!</definedName>
    <definedName name="__obl1710" localSheetId="3">#REF!</definedName>
    <definedName name="__obl1710" localSheetId="0">#REF!</definedName>
    <definedName name="__obl1710">#REF!</definedName>
    <definedName name="__obl1711" localSheetId="3">#REF!</definedName>
    <definedName name="__obl1711" localSheetId="0">#REF!</definedName>
    <definedName name="__obl1711">#REF!</definedName>
    <definedName name="__obl1712" localSheetId="3">#REF!</definedName>
    <definedName name="__obl1712" localSheetId="0">#REF!</definedName>
    <definedName name="__obl1712">#REF!</definedName>
    <definedName name="__obl1713" localSheetId="3">#REF!</definedName>
    <definedName name="__obl1713" localSheetId="0">#REF!</definedName>
    <definedName name="__obl1713">#REF!</definedName>
    <definedName name="__obl1714" localSheetId="3">#REF!</definedName>
    <definedName name="__obl1714" localSheetId="0">#REF!</definedName>
    <definedName name="__obl1714">#REF!</definedName>
    <definedName name="__obl1715" localSheetId="3">#REF!</definedName>
    <definedName name="__obl1715" localSheetId="0">#REF!</definedName>
    <definedName name="__obl1715">#REF!</definedName>
    <definedName name="__obl1716" localSheetId="3">#REF!</definedName>
    <definedName name="__obl1716" localSheetId="0">#REF!</definedName>
    <definedName name="__obl1716">#REF!</definedName>
    <definedName name="__obl1717" localSheetId="3">#REF!</definedName>
    <definedName name="__obl1717" localSheetId="0">#REF!</definedName>
    <definedName name="__obl1717">#REF!</definedName>
    <definedName name="__obl1718" localSheetId="3">#REF!</definedName>
    <definedName name="__obl1718" localSheetId="0">#REF!</definedName>
    <definedName name="__obl1718">#REF!</definedName>
    <definedName name="__obl1719" localSheetId="3">#REF!</definedName>
    <definedName name="__obl1719" localSheetId="0">#REF!</definedName>
    <definedName name="__obl1719">#REF!</definedName>
    <definedName name="__obl173" localSheetId="3">#REF!</definedName>
    <definedName name="__obl173" localSheetId="0">#REF!</definedName>
    <definedName name="__obl173">#REF!</definedName>
    <definedName name="__obl174" localSheetId="3">#REF!</definedName>
    <definedName name="__obl174" localSheetId="0">#REF!</definedName>
    <definedName name="__obl174">#REF!</definedName>
    <definedName name="__obl175" localSheetId="3">#REF!</definedName>
    <definedName name="__obl175" localSheetId="0">#REF!</definedName>
    <definedName name="__obl175">#REF!</definedName>
    <definedName name="__obl176" localSheetId="3">#REF!</definedName>
    <definedName name="__obl176" localSheetId="0">#REF!</definedName>
    <definedName name="__obl176">#REF!</definedName>
    <definedName name="__obl177" localSheetId="3">#REF!</definedName>
    <definedName name="__obl177" localSheetId="0">#REF!</definedName>
    <definedName name="__obl177">#REF!</definedName>
    <definedName name="__obl178" localSheetId="3">#REF!</definedName>
    <definedName name="__obl178" localSheetId="0">#REF!</definedName>
    <definedName name="__obl178">#REF!</definedName>
    <definedName name="__obl179" localSheetId="3">#REF!</definedName>
    <definedName name="__obl179" localSheetId="0">#REF!</definedName>
    <definedName name="__obl179">#REF!</definedName>
    <definedName name="__obl18" localSheetId="3">#REF!</definedName>
    <definedName name="__obl18" localSheetId="0">#REF!</definedName>
    <definedName name="__obl18">#REF!</definedName>
    <definedName name="__obl181" localSheetId="3">#REF!</definedName>
    <definedName name="__obl181" localSheetId="0">#REF!</definedName>
    <definedName name="__obl181">#REF!</definedName>
    <definedName name="__obl1816" localSheetId="3">#REF!</definedName>
    <definedName name="__obl1816" localSheetId="0">#REF!</definedName>
    <definedName name="__obl1816">#REF!</definedName>
    <definedName name="__obl1820" localSheetId="3">#REF!</definedName>
    <definedName name="__obl1820" localSheetId="0">#REF!</definedName>
    <definedName name="__obl1820">#REF!</definedName>
    <definedName name="__obl1821" localSheetId="3">#REF!</definedName>
    <definedName name="__obl1821" localSheetId="0">#REF!</definedName>
    <definedName name="__obl1821">#REF!</definedName>
    <definedName name="__obl1822" localSheetId="3">#REF!</definedName>
    <definedName name="__obl1822" localSheetId="0">#REF!</definedName>
    <definedName name="__obl1822">#REF!</definedName>
    <definedName name="__obl1823" localSheetId="3">#REF!</definedName>
    <definedName name="__obl1823" localSheetId="0">#REF!</definedName>
    <definedName name="__obl1823">#REF!</definedName>
    <definedName name="__obl1824" localSheetId="3">#REF!</definedName>
    <definedName name="__obl1824" localSheetId="0">#REF!</definedName>
    <definedName name="__obl1824">#REF!</definedName>
    <definedName name="__obl1825" localSheetId="3">#REF!</definedName>
    <definedName name="__obl1825" localSheetId="0">#REF!</definedName>
    <definedName name="__obl1825">#REF!</definedName>
    <definedName name="__obl1826" localSheetId="3">#REF!</definedName>
    <definedName name="__obl1826" localSheetId="0">#REF!</definedName>
    <definedName name="__obl1826">#REF!</definedName>
    <definedName name="__obl1827" localSheetId="3">#REF!</definedName>
    <definedName name="__obl1827" localSheetId="0">#REF!</definedName>
    <definedName name="__obl1827">#REF!</definedName>
    <definedName name="__obl1828" localSheetId="3">#REF!</definedName>
    <definedName name="__obl1828" localSheetId="0">#REF!</definedName>
    <definedName name="__obl1828">#REF!</definedName>
    <definedName name="__obl1829" localSheetId="3">#REF!</definedName>
    <definedName name="__obl1829" localSheetId="0">#REF!</definedName>
    <definedName name="__obl1829">#REF!</definedName>
    <definedName name="__obl183" localSheetId="3">#REF!</definedName>
    <definedName name="__obl183" localSheetId="0">#REF!</definedName>
    <definedName name="__obl183">#REF!</definedName>
    <definedName name="__obl1831" localSheetId="3">#REF!</definedName>
    <definedName name="__obl1831" localSheetId="0">#REF!</definedName>
    <definedName name="__obl1831">#REF!</definedName>
    <definedName name="__obl1832" localSheetId="3">#REF!</definedName>
    <definedName name="__obl1832" localSheetId="0">#REF!</definedName>
    <definedName name="__obl1832">#REF!</definedName>
    <definedName name="__obl184" localSheetId="3">#REF!</definedName>
    <definedName name="__obl184" localSheetId="0">#REF!</definedName>
    <definedName name="__obl184">#REF!</definedName>
    <definedName name="__obl185" localSheetId="3">#REF!</definedName>
    <definedName name="__obl185" localSheetId="0">#REF!</definedName>
    <definedName name="__obl185">#REF!</definedName>
    <definedName name="__obl186" localSheetId="3">#REF!</definedName>
    <definedName name="__obl186" localSheetId="0">#REF!</definedName>
    <definedName name="__obl186">#REF!</definedName>
    <definedName name="__obl187" localSheetId="3">#REF!</definedName>
    <definedName name="__obl187" localSheetId="0">#REF!</definedName>
    <definedName name="__obl187">#REF!</definedName>
    <definedName name="_NS" localSheetId="3">Scheduled_Payment+Extra_Payment</definedName>
    <definedName name="_NS">Scheduled_Payment+Extra_Payment</definedName>
    <definedName name="_obl11" localSheetId="2">#REF!</definedName>
    <definedName name="_obl11" localSheetId="3">#REF!</definedName>
    <definedName name="_obl11" localSheetId="0">#REF!</definedName>
    <definedName name="_obl11">#REF!</definedName>
    <definedName name="_obl112">#REF!</definedName>
    <definedName name="_obl12" localSheetId="2">#REF!</definedName>
    <definedName name="_obl12" localSheetId="3">#REF!</definedName>
    <definedName name="_obl12" localSheetId="0">#REF!</definedName>
    <definedName name="_obl12">#REF!</definedName>
    <definedName name="_obl13" localSheetId="2">#REF!</definedName>
    <definedName name="_obl13" localSheetId="3">#REF!</definedName>
    <definedName name="_obl13" localSheetId="0">#REF!</definedName>
    <definedName name="_obl13">#REF!</definedName>
    <definedName name="_obl14" localSheetId="2">#REF!</definedName>
    <definedName name="_obl14" localSheetId="3">#REF!</definedName>
    <definedName name="_obl14" localSheetId="0">#REF!</definedName>
    <definedName name="_obl14">#REF!</definedName>
    <definedName name="_obl15" localSheetId="2">#REF!</definedName>
    <definedName name="_obl15" localSheetId="3">#REF!</definedName>
    <definedName name="_obl15" localSheetId="0">#REF!</definedName>
    <definedName name="_obl15">#REF!</definedName>
    <definedName name="_obl16" localSheetId="2">#REF!</definedName>
    <definedName name="_obl16" localSheetId="3">#REF!</definedName>
    <definedName name="_obl16" localSheetId="0">#REF!</definedName>
    <definedName name="_obl16">#REF!</definedName>
    <definedName name="_obl17" localSheetId="2">#REF!</definedName>
    <definedName name="_obl17" localSheetId="3">#REF!</definedName>
    <definedName name="_obl17" localSheetId="0">#REF!</definedName>
    <definedName name="_obl17">#REF!</definedName>
    <definedName name="_obl1710" localSheetId="2">#REF!</definedName>
    <definedName name="_obl1710" localSheetId="3">#REF!</definedName>
    <definedName name="_obl1710" localSheetId="0">#REF!</definedName>
    <definedName name="_obl1710">#REF!</definedName>
    <definedName name="_obl1711" localSheetId="2">#REF!</definedName>
    <definedName name="_obl1711" localSheetId="3">#REF!</definedName>
    <definedName name="_obl1711" localSheetId="0">#REF!</definedName>
    <definedName name="_obl1711">#REF!</definedName>
    <definedName name="_obl1712" localSheetId="2">#REF!</definedName>
    <definedName name="_obl1712" localSheetId="3">#REF!</definedName>
    <definedName name="_obl1712" localSheetId="0">#REF!</definedName>
    <definedName name="_obl1712">#REF!</definedName>
    <definedName name="_obl1713" localSheetId="2">#REF!</definedName>
    <definedName name="_obl1713" localSheetId="3">#REF!</definedName>
    <definedName name="_obl1713" localSheetId="0">#REF!</definedName>
    <definedName name="_obl1713">#REF!</definedName>
    <definedName name="_obl1714" localSheetId="2">#REF!</definedName>
    <definedName name="_obl1714" localSheetId="3">#REF!</definedName>
    <definedName name="_obl1714" localSheetId="0">#REF!</definedName>
    <definedName name="_obl1714">#REF!</definedName>
    <definedName name="_obl1715" localSheetId="2">#REF!</definedName>
    <definedName name="_obl1715" localSheetId="3">#REF!</definedName>
    <definedName name="_obl1715" localSheetId="0">#REF!</definedName>
    <definedName name="_obl1715">#REF!</definedName>
    <definedName name="_obl1716" localSheetId="2">#REF!</definedName>
    <definedName name="_obl1716" localSheetId="3">#REF!</definedName>
    <definedName name="_obl1716" localSheetId="0">#REF!</definedName>
    <definedName name="_obl1716">#REF!</definedName>
    <definedName name="_obl1717" localSheetId="2">#REF!</definedName>
    <definedName name="_obl1717" localSheetId="3">#REF!</definedName>
    <definedName name="_obl1717" localSheetId="0">#REF!</definedName>
    <definedName name="_obl1717">#REF!</definedName>
    <definedName name="_obl1718" localSheetId="2">#REF!</definedName>
    <definedName name="_obl1718" localSheetId="3">#REF!</definedName>
    <definedName name="_obl1718" localSheetId="0">#REF!</definedName>
    <definedName name="_obl1718">#REF!</definedName>
    <definedName name="_obl1719" localSheetId="2">#REF!</definedName>
    <definedName name="_obl1719" localSheetId="3">#REF!</definedName>
    <definedName name="_obl1719" localSheetId="0">#REF!</definedName>
    <definedName name="_obl1719">#REF!</definedName>
    <definedName name="_obl173" localSheetId="2">#REF!</definedName>
    <definedName name="_obl173" localSheetId="3">#REF!</definedName>
    <definedName name="_obl173" localSheetId="0">#REF!</definedName>
    <definedName name="_obl173">#REF!</definedName>
    <definedName name="_obl174" localSheetId="2">#REF!</definedName>
    <definedName name="_obl174" localSheetId="3">#REF!</definedName>
    <definedName name="_obl174" localSheetId="0">#REF!</definedName>
    <definedName name="_obl174">#REF!</definedName>
    <definedName name="_obl175" localSheetId="2">#REF!</definedName>
    <definedName name="_obl175" localSheetId="3">#REF!</definedName>
    <definedName name="_obl175" localSheetId="0">#REF!</definedName>
    <definedName name="_obl175">#REF!</definedName>
    <definedName name="_obl176" localSheetId="2">#REF!</definedName>
    <definedName name="_obl176" localSheetId="3">#REF!</definedName>
    <definedName name="_obl176" localSheetId="0">#REF!</definedName>
    <definedName name="_obl176">#REF!</definedName>
    <definedName name="_obl177" localSheetId="2">#REF!</definedName>
    <definedName name="_obl177" localSheetId="3">#REF!</definedName>
    <definedName name="_obl177" localSheetId="0">#REF!</definedName>
    <definedName name="_obl177">#REF!</definedName>
    <definedName name="_obl178" localSheetId="2">#REF!</definedName>
    <definedName name="_obl178" localSheetId="3">#REF!</definedName>
    <definedName name="_obl178" localSheetId="0">#REF!</definedName>
    <definedName name="_obl178">#REF!</definedName>
    <definedName name="_obl179" localSheetId="2">#REF!</definedName>
    <definedName name="_obl179" localSheetId="3">#REF!</definedName>
    <definedName name="_obl179" localSheetId="0">#REF!</definedName>
    <definedName name="_obl179">#REF!</definedName>
    <definedName name="_obl18" localSheetId="2">#REF!</definedName>
    <definedName name="_obl18" localSheetId="3">#REF!</definedName>
    <definedName name="_obl18" localSheetId="0">#REF!</definedName>
    <definedName name="_obl18">#REF!</definedName>
    <definedName name="_obl181" localSheetId="2">#REF!</definedName>
    <definedName name="_obl181" localSheetId="3">#REF!</definedName>
    <definedName name="_obl181" localSheetId="0">#REF!</definedName>
    <definedName name="_obl181">#REF!</definedName>
    <definedName name="_obl1816" localSheetId="2">#REF!</definedName>
    <definedName name="_obl1816" localSheetId="3">#REF!</definedName>
    <definedName name="_obl1816" localSheetId="0">#REF!</definedName>
    <definedName name="_obl1816">#REF!</definedName>
    <definedName name="_obl1820" localSheetId="2">#REF!</definedName>
    <definedName name="_obl1820" localSheetId="3">#REF!</definedName>
    <definedName name="_obl1820" localSheetId="0">#REF!</definedName>
    <definedName name="_obl1820">#REF!</definedName>
    <definedName name="_obl1821" localSheetId="2">#REF!</definedName>
    <definedName name="_obl1821" localSheetId="3">#REF!</definedName>
    <definedName name="_obl1821" localSheetId="0">#REF!</definedName>
    <definedName name="_obl1821">#REF!</definedName>
    <definedName name="_obl1822" localSheetId="2">#REF!</definedName>
    <definedName name="_obl1822" localSheetId="3">#REF!</definedName>
    <definedName name="_obl1822" localSheetId="0">#REF!</definedName>
    <definedName name="_obl1822">#REF!</definedName>
    <definedName name="_obl1823" localSheetId="2">#REF!</definedName>
    <definedName name="_obl1823" localSheetId="3">#REF!</definedName>
    <definedName name="_obl1823" localSheetId="0">#REF!</definedName>
    <definedName name="_obl1823">#REF!</definedName>
    <definedName name="_obl1824" localSheetId="2">#REF!</definedName>
    <definedName name="_obl1824" localSheetId="3">#REF!</definedName>
    <definedName name="_obl1824" localSheetId="0">#REF!</definedName>
    <definedName name="_obl1824">#REF!</definedName>
    <definedName name="_obl1825" localSheetId="2">#REF!</definedName>
    <definedName name="_obl1825" localSheetId="3">#REF!</definedName>
    <definedName name="_obl1825" localSheetId="0">#REF!</definedName>
    <definedName name="_obl1825">#REF!</definedName>
    <definedName name="_obl1826" localSheetId="2">#REF!</definedName>
    <definedName name="_obl1826" localSheetId="3">#REF!</definedName>
    <definedName name="_obl1826" localSheetId="0">#REF!</definedName>
    <definedName name="_obl1826">#REF!</definedName>
    <definedName name="_obl1827" localSheetId="2">#REF!</definedName>
    <definedName name="_obl1827" localSheetId="3">#REF!</definedName>
    <definedName name="_obl1827" localSheetId="0">#REF!</definedName>
    <definedName name="_obl1827">#REF!</definedName>
    <definedName name="_obl1828" localSheetId="2">#REF!</definedName>
    <definedName name="_obl1828" localSheetId="3">#REF!</definedName>
    <definedName name="_obl1828" localSheetId="0">#REF!</definedName>
    <definedName name="_obl1828">#REF!</definedName>
    <definedName name="_obl1829" localSheetId="2">#REF!</definedName>
    <definedName name="_obl1829" localSheetId="3">#REF!</definedName>
    <definedName name="_obl1829" localSheetId="0">#REF!</definedName>
    <definedName name="_obl1829">#REF!</definedName>
    <definedName name="_obl183" localSheetId="2">#REF!</definedName>
    <definedName name="_obl183" localSheetId="3">#REF!</definedName>
    <definedName name="_obl183" localSheetId="0">#REF!</definedName>
    <definedName name="_obl183">#REF!</definedName>
    <definedName name="_obl1831" localSheetId="2">#REF!</definedName>
    <definedName name="_obl1831" localSheetId="3">#REF!</definedName>
    <definedName name="_obl1831" localSheetId="0">#REF!</definedName>
    <definedName name="_obl1831">#REF!</definedName>
    <definedName name="_obl1832" localSheetId="2">#REF!</definedName>
    <definedName name="_obl1832" localSheetId="3">#REF!</definedName>
    <definedName name="_obl1832" localSheetId="0">#REF!</definedName>
    <definedName name="_obl1832">#REF!</definedName>
    <definedName name="_obl184" localSheetId="2">#REF!</definedName>
    <definedName name="_obl184" localSheetId="3">#REF!</definedName>
    <definedName name="_obl184" localSheetId="0">#REF!</definedName>
    <definedName name="_obl184">#REF!</definedName>
    <definedName name="_obl185" localSheetId="2">#REF!</definedName>
    <definedName name="_obl185" localSheetId="3">#REF!</definedName>
    <definedName name="_obl185" localSheetId="0">#REF!</definedName>
    <definedName name="_obl185">#REF!</definedName>
    <definedName name="_obl186" localSheetId="2">#REF!</definedName>
    <definedName name="_obl186" localSheetId="3">#REF!</definedName>
    <definedName name="_obl186" localSheetId="0">#REF!</definedName>
    <definedName name="_obl186">#REF!</definedName>
    <definedName name="_obl187" localSheetId="2">#REF!</definedName>
    <definedName name="_obl187" localSheetId="3">#REF!</definedName>
    <definedName name="_obl187" localSheetId="0">#REF!</definedName>
    <definedName name="_obl187">#REF!</definedName>
    <definedName name="_SO16" localSheetId="2" hidden="1">{#N/A,#N/A,TRUE,"Krycí list"}</definedName>
    <definedName name="_SO16" localSheetId="3" hidden="1">{#N/A,#N/A,TRUE,"Krycí list"}</definedName>
    <definedName name="_SO16" localSheetId="0" hidden="1">{#N/A,#N/A,TRUE,"Krycí list"}</definedName>
    <definedName name="_SO16" localSheetId="1" hidden="1">{#N/A,#N/A,TRUE,"Krycí list"}</definedName>
    <definedName name="_SO16" hidden="1">{#N/A,#N/A,TRUE,"Krycí list"}</definedName>
    <definedName name="_VZT1" localSheetId="2">Scheduled_Payment+Extra_Payment</definedName>
    <definedName name="_VZT1" localSheetId="3">Scheduled_Payment+Extra_Payment</definedName>
    <definedName name="_VZT1" localSheetId="0">Scheduled_Payment+Extra_Payment</definedName>
    <definedName name="_VZT1" localSheetId="1">Scheduled_Payment+Extra_Payment</definedName>
    <definedName name="_VZT1">Scheduled_Payment+Extra_Payment</definedName>
    <definedName name="_VZT2" localSheetId="2">DATE(YEAR([2]!Loan_Start),MONTH([2]!Loan_Start)+Payment_Number,DAY([2]!Loan_Start))</definedName>
    <definedName name="_VZT2" localSheetId="3">DATE(YEAR([2]!Loan_Start),MONTH([2]!Loan_Start)+Payment_Number,DAY([2]!Loan_Start))</definedName>
    <definedName name="_VZT2" localSheetId="0">#N/A</definedName>
    <definedName name="_VZT2" localSheetId="1">DATE(YEAR(VRN!Loan_Start),MONTH(VRN!Loan_Start)+Payment_Number,DAY(VRN!Loan_Start))</definedName>
    <definedName name="_VZT2">DATE(YEAR([2]!Loan_Start),MONTH([2]!Loan_Start)+Payment_Number,DAY([2]!Loan_Start))</definedName>
    <definedName name="_VZT22" localSheetId="3">DATE(YEAR([2]!Loan_Start),MONTH([2]!Loan_Start)+Payment_Number,DAY([2]!Loan_Start))</definedName>
    <definedName name="_VZT22">DATE(YEAR([2]!Loan_Start),MONTH([2]!Loan_Start)+Payment_Number,DAY([2]!Loan_Start))</definedName>
    <definedName name="_vzt3" localSheetId="2">'[3]Rekapitulace roz.  vč. kapitol'!#REF!</definedName>
    <definedName name="_vzt3" localSheetId="3">'[3]Rekapitulace roz.  vč. kapitol'!#REF!</definedName>
    <definedName name="_vzt3" localSheetId="0">'[3]Rekapitulace roz.  vč. kapitol'!#REF!</definedName>
    <definedName name="_vzt3" localSheetId="1">'[3]Rekapitulace roz.  vč. kapitol'!#REF!</definedName>
    <definedName name="_vzt3">'[3]Rekapitulace roz.  vč. kapitol'!#REF!</definedName>
    <definedName name="_VZT5" localSheetId="2">'[3]Rekapitulace roz.  vč. kapitol'!#REF!</definedName>
    <definedName name="_VZT5" localSheetId="3">'[3]Rekapitulace roz.  vč. kapitol'!#REF!</definedName>
    <definedName name="_VZT5" localSheetId="1">'[3]Rekapitulace roz.  vč. kapitol'!#REF!</definedName>
    <definedName name="_VZT5">'[3]Rekapitulace roz.  vč. kapitol'!#REF!</definedName>
    <definedName name="_VZT6" localSheetId="2">'[3]Rekapitulace roz.  vč. kapitol'!#REF!</definedName>
    <definedName name="_VZT6" localSheetId="3">'[3]Rekapitulace roz.  vč. kapitol'!#REF!</definedName>
    <definedName name="_VZT6" localSheetId="1">'[3]Rekapitulace roz.  vč. kapitol'!#REF!</definedName>
    <definedName name="_VZT6">'[3]Rekapitulace roz.  vč. kapitol'!#REF!</definedName>
    <definedName name="_VZT8" localSheetId="2">'[3]Rekapitulace roz.  vč. kapitol'!#REF!</definedName>
    <definedName name="_VZT8" localSheetId="3">'[3]Rekapitulace roz.  vč. kapitol'!#REF!</definedName>
    <definedName name="_VZT8">'[3]Rekapitulace roz.  vč. kapitol'!#REF!</definedName>
    <definedName name="a" localSheetId="2">'[4]F.1.4.5. ZZTI'!#REF!</definedName>
    <definedName name="a" localSheetId="3">'[4]F.1.4.5. ZZTI'!#REF!</definedName>
    <definedName name="a" localSheetId="0">'[4]F.1.4.5. ZZTI'!#REF!</definedName>
    <definedName name="a" localSheetId="1">'[5]F.1.4.5. ZZTI'!#REF!</definedName>
    <definedName name="a">'[4]F.1.4.5. ZZTI'!#REF!</definedName>
    <definedName name="aaaaaaaa" localSheetId="2" hidden="1">{#N/A,#N/A,TRUE,"Krycí list"}</definedName>
    <definedName name="aaaaaaaa" localSheetId="3" hidden="1">{#N/A,#N/A,TRUE,"Krycí list"}</definedName>
    <definedName name="aaaaaaaa" localSheetId="0" hidden="1">{#N/A,#N/A,TRUE,"Krycí list"}</definedName>
    <definedName name="aaaaaaaa" localSheetId="1" hidden="1">{#N/A,#N/A,TRUE,"Krycí list"}</definedName>
    <definedName name="aaaaaaaa" hidden="1">{#N/A,#N/A,TRUE,"Krycí list"}</definedName>
    <definedName name="adasd">#REF!</definedName>
    <definedName name="baf">#REF!</definedName>
    <definedName name="Beg_Bal" localSheetId="2">#REF!</definedName>
    <definedName name="Beg_Bal" localSheetId="3">#REF!</definedName>
    <definedName name="Beg_Bal" localSheetId="0">#REF!</definedName>
    <definedName name="Beg_Bal" localSheetId="1">#REF!</definedName>
    <definedName name="Beg_Bal">#REF!</definedName>
    <definedName name="bghrerr" localSheetId="2">#REF!</definedName>
    <definedName name="bghrerr" localSheetId="3">#REF!</definedName>
    <definedName name="bghrerr" localSheetId="0">#REF!</definedName>
    <definedName name="bghrerr" localSheetId="1">#REF!</definedName>
    <definedName name="bghrerr">#REF!</definedName>
    <definedName name="bhvfdgvf" localSheetId="2">#REF!</definedName>
    <definedName name="bhvfdgvf" localSheetId="3">#REF!</definedName>
    <definedName name="bhvfdgvf" localSheetId="0">#REF!</definedName>
    <definedName name="bhvfdgvf" localSheetId="1">#REF!</definedName>
    <definedName name="bhvfdgvf">#REF!</definedName>
    <definedName name="body_celkem" localSheetId="2">'[3]Rekapitulace roz.  vč. kapitol'!#REF!</definedName>
    <definedName name="body_celkem" localSheetId="3">'[3]Rekapitulace roz.  vč. kapitol'!#REF!</definedName>
    <definedName name="body_celkem" localSheetId="0">'[3]Rekapitulace roz.  vč. kapitol'!#REF!</definedName>
    <definedName name="body_celkem" localSheetId="1">'[3]Rekapitulace roz.  vč. kapitol'!#REF!</definedName>
    <definedName name="body_celkem">'[3]Rekapitulace roz.  vč. kapitol'!#REF!</definedName>
    <definedName name="body_kapitoly" localSheetId="2">'[3]Rekapitulace roz.  vč. kapitol'!#REF!</definedName>
    <definedName name="body_kapitoly" localSheetId="3">'[3]Rekapitulace roz.  vč. kapitol'!#REF!</definedName>
    <definedName name="body_kapitoly" localSheetId="0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2">'[3]Rekapitulace roz.  vč. kapitol'!#REF!</definedName>
    <definedName name="body_pomocny" localSheetId="3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2">'[3]Rekapitulace roz.  vč. kapitol'!#REF!</definedName>
    <definedName name="body_rozpocty" localSheetId="3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2">#REF!</definedName>
    <definedName name="category1" localSheetId="3">#REF!</definedName>
    <definedName name="category1" localSheetId="0">#REF!</definedName>
    <definedName name="category1" localSheetId="1">#REF!</definedName>
    <definedName name="category1">#REF!</definedName>
    <definedName name="CelkemObjekty" localSheetId="0">KL!$F$36</definedName>
    <definedName name="celkrozp" localSheetId="2">#REF!</definedName>
    <definedName name="celkrozp" localSheetId="3">#REF!</definedName>
    <definedName name="celkrozp" localSheetId="0">#REF!</definedName>
    <definedName name="celkrozp" localSheetId="1">#REF!</definedName>
    <definedName name="celkrozp">#REF!</definedName>
    <definedName name="cisloobjektu" localSheetId="2">#REF!</definedName>
    <definedName name="cisloobjektu" localSheetId="3">#REF!</definedName>
    <definedName name="cisloobjektu" localSheetId="0">#REF!</definedName>
    <definedName name="cisloobjektu" localSheetId="1">#REF!</definedName>
    <definedName name="cisloobjektu">#REF!</definedName>
    <definedName name="cislostavby" localSheetId="2">#REF!</definedName>
    <definedName name="cislostavby" localSheetId="3">#REF!</definedName>
    <definedName name="CisloStavby" localSheetId="0">KL!#REF!</definedName>
    <definedName name="cislostavby" localSheetId="1">#REF!</definedName>
    <definedName name="cislostavby">#REF!</definedName>
    <definedName name="d" localSheetId="2" hidden="1">{#N/A,#N/A,TRUE,"Krycí list"}</definedName>
    <definedName name="d" localSheetId="3" hidden="1">{#N/A,#N/A,TRUE,"Krycí list"}</definedName>
    <definedName name="d" localSheetId="0" hidden="1">{#N/A,#N/A,TRUE,"Krycí list"}</definedName>
    <definedName name="d" localSheetId="1" hidden="1">{#N/A,#N/A,TRUE,"Krycí list"}</definedName>
    <definedName name="d" hidden="1">{#N/A,#N/A,TRUE,"Krycí list"}</definedName>
    <definedName name="dadresa" localSheetId="0">KL!$D$8</definedName>
    <definedName name="Data" localSheetId="2">#REF!</definedName>
    <definedName name="Data" localSheetId="3">#REF!</definedName>
    <definedName name="Data" localSheetId="0">#REF!</definedName>
    <definedName name="Data" localSheetId="1">#REF!</definedName>
    <definedName name="Data">#REF!</definedName>
    <definedName name="Datum" localSheetId="2">#REF!</definedName>
    <definedName name="Datum" localSheetId="3">#REF!</definedName>
    <definedName name="Datum" localSheetId="0">#REF!</definedName>
    <definedName name="Datum" localSheetId="1">#REF!</definedName>
    <definedName name="Datum">#REF!</definedName>
    <definedName name="dfdaf" localSheetId="2">#REF!</definedName>
    <definedName name="dfdaf" localSheetId="3">#REF!</definedName>
    <definedName name="dfdaf" localSheetId="0">#REF!</definedName>
    <definedName name="dfdaf">#REF!</definedName>
    <definedName name="DIČ" localSheetId="0">KL!$K$8</definedName>
    <definedName name="Dil" localSheetId="2">#REF!</definedName>
    <definedName name="Dil" localSheetId="3">#REF!</definedName>
    <definedName name="Dil" localSheetId="0">#REF!</definedName>
    <definedName name="Dil" localSheetId="1">#REF!</definedName>
    <definedName name="Dil">#REF!</definedName>
    <definedName name="DKGJSDGS" localSheetId="2">#REF!</definedName>
    <definedName name="DKGJSDGS" localSheetId="3">#REF!</definedName>
    <definedName name="DKGJSDGS" localSheetId="0">#REF!</definedName>
    <definedName name="DKGJSDGS" localSheetId="1">#REF!</definedName>
    <definedName name="DKGJSDGS">#REF!</definedName>
    <definedName name="dmisto" localSheetId="0">KL!#REF!</definedName>
    <definedName name="dod" localSheetId="2">'[4]F.1.4.5. ZZTI'!#REF!</definedName>
    <definedName name="dod" localSheetId="3">'[4]F.1.4.5. ZZTI'!#REF!</definedName>
    <definedName name="dod" localSheetId="0">'[4]F.1.4.5. ZZTI'!#REF!</definedName>
    <definedName name="dod" localSheetId="1">'[5]F.1.4.5. ZZTI'!#REF!</definedName>
    <definedName name="dod">'[4]F.1.4.5. ZZTI'!#REF!</definedName>
    <definedName name="Dodavka" localSheetId="2">#REF!</definedName>
    <definedName name="Dodavka" localSheetId="3">#REF!</definedName>
    <definedName name="Dodavka" localSheetId="0">#REF!</definedName>
    <definedName name="Dodavka" localSheetId="1">#REF!</definedName>
    <definedName name="Dodavka">#REF!</definedName>
    <definedName name="Dodavka0" localSheetId="2">#REF!</definedName>
    <definedName name="Dodavka0" localSheetId="3">#REF!</definedName>
    <definedName name="Dodavka0" localSheetId="0">'[6]002-A.1. Archstav  reseni'!#REF!</definedName>
    <definedName name="Dodavka0" localSheetId="1">#REF!</definedName>
    <definedName name="Dodavka0">#REF!</definedName>
    <definedName name="dpsc" localSheetId="0">KL!#REF!</definedName>
    <definedName name="dsfbhbg" localSheetId="2">#REF!</definedName>
    <definedName name="dsfbhbg" localSheetId="3">#REF!</definedName>
    <definedName name="dsfbhbg" localSheetId="0">#REF!</definedName>
    <definedName name="dsfbhbg" localSheetId="1">#REF!</definedName>
    <definedName name="dsfbhbg">#REF!</definedName>
    <definedName name="End_Bal" localSheetId="2">#REF!</definedName>
    <definedName name="End_Bal" localSheetId="3">#REF!</definedName>
    <definedName name="End_Bal" localSheetId="0">#REF!</definedName>
    <definedName name="End_Bal" localSheetId="1">#REF!</definedName>
    <definedName name="End_Bal">#REF!</definedName>
    <definedName name="exter1" localSheetId="2">#REF!</definedName>
    <definedName name="exter1" localSheetId="3">#REF!</definedName>
    <definedName name="exter1" localSheetId="0">#REF!</definedName>
    <definedName name="exter1" localSheetId="1">#REF!</definedName>
    <definedName name="exter1">#REF!</definedName>
    <definedName name="Extra_Pay" localSheetId="2">#REF!</definedName>
    <definedName name="Extra_Pay" localSheetId="3">#REF!</definedName>
    <definedName name="Extra_Pay" localSheetId="0">#REF!</definedName>
    <definedName name="Extra_Pay">#REF!</definedName>
    <definedName name="f" localSheetId="2">#REF!</definedName>
    <definedName name="f" localSheetId="3">#REF!</definedName>
    <definedName name="f" localSheetId="0">#REF!</definedName>
    <definedName name="f">#REF!</definedName>
    <definedName name="Full_Print" localSheetId="2">#REF!</definedName>
    <definedName name="Full_Print" localSheetId="3">#REF!</definedName>
    <definedName name="Full_Print" localSheetId="0">#REF!</definedName>
    <definedName name="Full_Print">#REF!</definedName>
    <definedName name="H">'[3]Rekapitulace roz.  vč. kapitol'!#REF!</definedName>
    <definedName name="ha" localSheetId="2">'[4]F.1.4.5. ZZTI'!#REF!</definedName>
    <definedName name="ha" localSheetId="3">'[4]F.1.4.5. ZZTI'!#REF!</definedName>
    <definedName name="ha" localSheetId="0">'[4]F.1.4.5. ZZTI'!#REF!</definedName>
    <definedName name="ha" localSheetId="1">'[5]F.1.4.5. ZZTI'!#REF!</definedName>
    <definedName name="ha">'[4]F.1.4.5. ZZTI'!#REF!</definedName>
    <definedName name="Header_Row" localSheetId="2">ROW(#REF!)</definedName>
    <definedName name="Header_Row" localSheetId="3">ROW(#REF!)</definedName>
    <definedName name="Header_Row">ROW(#REF!)</definedName>
    <definedName name="hovno" localSheetId="2">#REF!</definedName>
    <definedName name="hovno" localSheetId="3">#REF!</definedName>
    <definedName name="hovno" localSheetId="0">#REF!</definedName>
    <definedName name="hovno" localSheetId="1">#REF!</definedName>
    <definedName name="hovno">#REF!</definedName>
    <definedName name="hs" localSheetId="2">#REF!</definedName>
    <definedName name="hs" localSheetId="3">#REF!</definedName>
    <definedName name="hs" localSheetId="0">#REF!</definedName>
    <definedName name="hs" localSheetId="1">#REF!</definedName>
    <definedName name="hs">#REF!</definedName>
    <definedName name="HSV" localSheetId="2">#REF!</definedName>
    <definedName name="HSV" localSheetId="3">#REF!</definedName>
    <definedName name="HSV" localSheetId="0">#REF!</definedName>
    <definedName name="HSV">#REF!</definedName>
    <definedName name="HSV0" localSheetId="2">#REF!</definedName>
    <definedName name="HSV0" localSheetId="3">#REF!</definedName>
    <definedName name="HSV0" localSheetId="0">'[6]002-A.1. Archstav  reseni'!#REF!</definedName>
    <definedName name="HSV0" localSheetId="1">#REF!</definedName>
    <definedName name="HSV0">#REF!</definedName>
    <definedName name="HZS" localSheetId="2">#REF!</definedName>
    <definedName name="HZS" localSheetId="3">#REF!</definedName>
    <definedName name="HZS" localSheetId="0">#REF!</definedName>
    <definedName name="HZS" localSheetId="1">#REF!</definedName>
    <definedName name="HZS">#REF!</definedName>
    <definedName name="HZS0" localSheetId="2">#REF!</definedName>
    <definedName name="HZS0" localSheetId="3">#REF!</definedName>
    <definedName name="HZS0" localSheetId="0">'[6]002-A.1. Archstav  reseni'!#REF!</definedName>
    <definedName name="HZS0" localSheetId="1">#REF!</definedName>
    <definedName name="HZS0">#REF!</definedName>
    <definedName name="IČO" localSheetId="0">KL!$K$7</definedName>
    <definedName name="Int" localSheetId="2">#REF!</definedName>
    <definedName name="Int" localSheetId="3">#REF!</definedName>
    <definedName name="Int" localSheetId="0">#REF!</definedName>
    <definedName name="Int" localSheetId="1">#REF!</definedName>
    <definedName name="Int">#REF!</definedName>
    <definedName name="inter1" localSheetId="2">#REF!</definedName>
    <definedName name="inter1" localSheetId="3">#REF!</definedName>
    <definedName name="inter1" localSheetId="0">#REF!</definedName>
    <definedName name="inter1" localSheetId="1">#REF!</definedName>
    <definedName name="inter1">#REF!</definedName>
    <definedName name="Interest_Rate" localSheetId="2">#REF!</definedName>
    <definedName name="Interest_Rate" localSheetId="3">#REF!</definedName>
    <definedName name="Interest_Rate" localSheetId="0">#REF!</definedName>
    <definedName name="Interest_Rate" localSheetId="1">#REF!</definedName>
    <definedName name="Interest_Rate">#REF!</definedName>
    <definedName name="JKSO" localSheetId="2">#REF!</definedName>
    <definedName name="JKSO" localSheetId="3">#REF!</definedName>
    <definedName name="JKSO" localSheetId="0">#REF!</definedName>
    <definedName name="JKSO">#REF!</definedName>
    <definedName name="jzzuggt" localSheetId="2">#REF!</definedName>
    <definedName name="jzzuggt" localSheetId="3">#REF!</definedName>
    <definedName name="jzzuggt" localSheetId="0">#REF!</definedName>
    <definedName name="jzzuggt">#REF!</definedName>
    <definedName name="Last_Row" localSheetId="2">IF('D.1.1.c.07 - VÝPIS OSTAT. VÝR.'!Values_Entered,'D.1.1.c.07 - VÝPIS OSTAT. VÝR.'!Header_Row+'D.1.1.c.07 - VÝPIS OSTAT. VÝR.'!Number_of_Payments,'D.1.1.c.07 - VÝPIS OSTAT. VÝR.'!Header_Row)</definedName>
    <definedName name="Last_Row" localSheetId="3">IF('D.1.5. VNITŘNÍ VYBAVENÍ'!Values_Entered,'D.1.5. VNITŘNÍ VYBAVENÍ'!Header_Row+'D.1.5. VNITŘNÍ VYBAVENÍ'!Number_of_Payments,'D.1.5. VNITŘNÍ VYBAVENÍ'!Header_Row)</definedName>
    <definedName name="Last_Row" localSheetId="0">IF(KL!Values_Entered,Header_Row+KL!Number_of_Payments,Header_Row)</definedName>
    <definedName name="Last_Row" localSheetId="1">IF(VRN!Values_Entered,Header_Row+VRN!Number_of_Payments,Header_Row)</definedName>
    <definedName name="Last_Row">IF(Values_Entered,Header_Row+Number_of_Payments,Header_Row)</definedName>
    <definedName name="Light" localSheetId="2" hidden="1">{#N/A,#N/A,TRUE,"Krycí list"}</definedName>
    <definedName name="Light" localSheetId="3" hidden="1">{#N/A,#N/A,TRUE,"Krycí list"}</definedName>
    <definedName name="Light" localSheetId="0" hidden="1">{#N/A,#N/A,TRUE,"Krycí list"}</definedName>
    <definedName name="Light" localSheetId="1" hidden="1">{#N/A,#N/A,TRUE,"Krycí list"}</definedName>
    <definedName name="Light" hidden="1">{#N/A,#N/A,TRUE,"Krycí list"}</definedName>
    <definedName name="Lighting" localSheetId="2" hidden="1">{#N/A,#N/A,TRUE,"Krycí list"}</definedName>
    <definedName name="Lighting" localSheetId="3" hidden="1">{#N/A,#N/A,TRUE,"Krycí list"}</definedName>
    <definedName name="Lighting" localSheetId="0" hidden="1">{#N/A,#N/A,TRUE,"Krycí list"}</definedName>
    <definedName name="Lighting" localSheetId="1" hidden="1">{#N/A,#N/A,TRUE,"Krycí list"}</definedName>
    <definedName name="Lighting" hidden="1">{#N/A,#N/A,TRUE,"Krycí list"}</definedName>
    <definedName name="Loan_Amount" localSheetId="2">#REF!</definedName>
    <definedName name="Loan_Amount" localSheetId="3">#REF!</definedName>
    <definedName name="Loan_Amount" localSheetId="0">#REF!</definedName>
    <definedName name="Loan_Amount" localSheetId="1">#REF!</definedName>
    <definedName name="Loan_Amount">#REF!</definedName>
    <definedName name="Loan_Start" localSheetId="2">#REF!</definedName>
    <definedName name="Loan_Start" localSheetId="3">#REF!</definedName>
    <definedName name="Loan_Start" localSheetId="0">#REF!</definedName>
    <definedName name="Loan_Start" localSheetId="1">#REF!</definedName>
    <definedName name="Loan_Start">#REF!</definedName>
    <definedName name="Loan_Years" localSheetId="2">#REF!</definedName>
    <definedName name="Loan_Years" localSheetId="3">#REF!</definedName>
    <definedName name="Loan_Years" localSheetId="0">#REF!</definedName>
    <definedName name="Loan_Years" localSheetId="1">#REF!</definedName>
    <definedName name="Loan_Years">#REF!</definedName>
    <definedName name="MaR" localSheetId="2" hidden="1">{#N/A,#N/A,TRUE,"Krycí list"}</definedName>
    <definedName name="MaR" localSheetId="3" hidden="1">{#N/A,#N/A,TRUE,"Krycí list"}</definedName>
    <definedName name="MaR" localSheetId="0" hidden="1">{#N/A,#N/A,TRUE,"Krycí list"}</definedName>
    <definedName name="MaR" localSheetId="1" hidden="1">{#N/A,#N/A,TRUE,"Krycí list"}</definedName>
    <definedName name="MaR" hidden="1">{#N/A,#N/A,TRUE,"Krycí list"}</definedName>
    <definedName name="meraregulace" localSheetId="2" hidden="1">{#N/A,#N/A,TRUE,"Krycí list"}</definedName>
    <definedName name="meraregulace" localSheetId="3" hidden="1">{#N/A,#N/A,TRUE,"Krycí list"}</definedName>
    <definedName name="meraregulace" localSheetId="0" hidden="1">{#N/A,#N/A,TRUE,"Krycí list"}</definedName>
    <definedName name="meraregulace" localSheetId="1" hidden="1">{#N/A,#N/A,TRUE,"Krycí list"}</definedName>
    <definedName name="meraregulace" hidden="1">{#N/A,#N/A,TRUE,"Krycí list"}</definedName>
    <definedName name="mereni" localSheetId="2">Scheduled_Payment+Extra_Payment</definedName>
    <definedName name="mereni" localSheetId="3">Scheduled_Payment+Extra_Payment</definedName>
    <definedName name="mereni" localSheetId="0">Scheduled_Payment+Extra_Payment</definedName>
    <definedName name="mereni" localSheetId="1">Scheduled_Payment+Extra_Payment</definedName>
    <definedName name="mereni">Scheduled_Payment+Extra_Payment</definedName>
    <definedName name="MJ" localSheetId="2">#REF!</definedName>
    <definedName name="MJ" localSheetId="3">#REF!</definedName>
    <definedName name="MJ" localSheetId="0">#REF!</definedName>
    <definedName name="MJ" localSheetId="1">#REF!</definedName>
    <definedName name="MJ">#REF!</definedName>
    <definedName name="Mont" localSheetId="2">#REF!</definedName>
    <definedName name="Mont" localSheetId="3">#REF!</definedName>
    <definedName name="Mont" localSheetId="0">#REF!</definedName>
    <definedName name="Mont">#REF!</definedName>
    <definedName name="Montaz0" localSheetId="2">#REF!</definedName>
    <definedName name="Montaz0" localSheetId="3">#REF!</definedName>
    <definedName name="Montaz0" localSheetId="0">'[6]002-A.1. Archstav  reseni'!#REF!</definedName>
    <definedName name="Montaz0" localSheetId="1">#REF!</definedName>
    <definedName name="Montaz0">#REF!</definedName>
    <definedName name="mts" localSheetId="2">#REF!</definedName>
    <definedName name="mts" localSheetId="3">#REF!</definedName>
    <definedName name="mts" localSheetId="0">#REF!</definedName>
    <definedName name="mts" localSheetId="1">#REF!</definedName>
    <definedName name="mts">#REF!</definedName>
    <definedName name="n" localSheetId="2">Scheduled_Payment+Extra_Payment</definedName>
    <definedName name="n" localSheetId="3">Scheduled_Payment+Extra_Payment</definedName>
    <definedName name="n" localSheetId="0">Scheduled_Payment+Extra_Payment</definedName>
    <definedName name="n" localSheetId="1">Scheduled_Payment+Extra_Payment</definedName>
    <definedName name="n">Scheduled_Payment+Extra_Payment</definedName>
    <definedName name="NazevDilu" localSheetId="2">#REF!</definedName>
    <definedName name="NazevDilu" localSheetId="3">#REF!</definedName>
    <definedName name="NazevDilu" localSheetId="0">#REF!</definedName>
    <definedName name="NazevDilu" localSheetId="1">#REF!</definedName>
    <definedName name="NazevDilu">#REF!</definedName>
    <definedName name="nazevobjektu" localSheetId="2">#REF!</definedName>
    <definedName name="nazevobjektu" localSheetId="3">#REF!</definedName>
    <definedName name="NazevObjektu" localSheetId="0">KL!$C$31</definedName>
    <definedName name="nazevobjektu" localSheetId="1">#REF!</definedName>
    <definedName name="nazevobjektu">#REF!</definedName>
    <definedName name="nazevstavby" localSheetId="2">#REF!</definedName>
    <definedName name="nazevstavby" localSheetId="3">#REF!</definedName>
    <definedName name="NazevStavby" localSheetId="0">KL!$D$5</definedName>
    <definedName name="nazevstavby" localSheetId="1">#REF!</definedName>
    <definedName name="nazevstavby">#REF!</definedName>
    <definedName name="Num_Pmt_Per_Year" localSheetId="2">#REF!</definedName>
    <definedName name="Num_Pmt_Per_Year" localSheetId="3">#REF!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2">MATCH(0.01,'D.1.1.c.07 - VÝPIS OSTAT. VÝR.'!End_Bal,-1)+1</definedName>
    <definedName name="Number_of_Payments" localSheetId="3">MATCH(0.01,'D.1.5. VNITŘNÍ VYBAVENÍ'!End_Bal,-1)+1</definedName>
    <definedName name="Number_of_Payments" localSheetId="0">MATCH(0.01,KL!End_Bal,-1)+1</definedName>
    <definedName name="Number_of_Payments" localSheetId="1">MATCH(0.01,VRN!End_Bal,-1)+1</definedName>
    <definedName name="Number_of_Payments">MATCH(0.01,End_Bal,-1)+1</definedName>
    <definedName name="obch_sleva" localSheetId="2">#REF!</definedName>
    <definedName name="obch_sleva" localSheetId="3">#REF!</definedName>
    <definedName name="obch_sleva" localSheetId="0">#REF!</definedName>
    <definedName name="obch_sleva" localSheetId="1">#REF!</definedName>
    <definedName name="obch_sleva">#REF!</definedName>
    <definedName name="Objednatel" localSheetId="2">#REF!</definedName>
    <definedName name="Objednatel" localSheetId="3">#REF!</definedName>
    <definedName name="Objednatel" localSheetId="0">KL!$D$9</definedName>
    <definedName name="Objednatel" localSheetId="1">#REF!</definedName>
    <definedName name="Objednatel">#REF!</definedName>
    <definedName name="Objekt" localSheetId="0">KL!$B$31</definedName>
    <definedName name="_xlnm.Print_Area" localSheetId="2">'D.1.1.c.07 - VÝPIS OSTAT. VÝR.'!$A$1:$I$150</definedName>
    <definedName name="_xlnm.Print_Area" localSheetId="3">'D.1.5. VNITŘNÍ VYBAVENÍ'!$A$1:$I$470</definedName>
    <definedName name="_xlnm.Print_Area" localSheetId="0">KL!$A$1:$J$48</definedName>
    <definedName name="_xlnm.Print_Area" localSheetId="1">VRN!$A$1:$H$20</definedName>
    <definedName name="odic" localSheetId="0">KL!#REF!</definedName>
    <definedName name="oico" localSheetId="0">KL!$K$9</definedName>
    <definedName name="omisto" localSheetId="0">KL!#REF!</definedName>
    <definedName name="onazev" localSheetId="0">KL!#REF!</definedName>
    <definedName name="op" localSheetId="2">#REF!</definedName>
    <definedName name="op" localSheetId="3">#REF!</definedName>
    <definedName name="op" localSheetId="0">#REF!</definedName>
    <definedName name="op" localSheetId="1">#REF!</definedName>
    <definedName name="op">#REF!</definedName>
    <definedName name="opsc" localSheetId="0">KL!#REF!</definedName>
    <definedName name="Outside" localSheetId="2" hidden="1">{#N/A,#N/A,TRUE,"Krycí list"}</definedName>
    <definedName name="Outside" localSheetId="3" hidden="1">{#N/A,#N/A,TRUE,"Krycí list"}</definedName>
    <definedName name="Outside" localSheetId="0" hidden="1">{#N/A,#N/A,TRUE,"Krycí list"}</definedName>
    <definedName name="Outside" localSheetId="1" hidden="1">{#N/A,#N/A,TRUE,"Krycí list"}</definedName>
    <definedName name="Outside" hidden="1">{#N/A,#N/A,TRUE,"Krycí list"}</definedName>
    <definedName name="Pay_Date" localSheetId="2">#REF!</definedName>
    <definedName name="Pay_Date" localSheetId="3">#REF!</definedName>
    <definedName name="Pay_Date" localSheetId="0">#REF!</definedName>
    <definedName name="Pay_Date" localSheetId="1">#REF!</definedName>
    <definedName name="Pay_Date">#REF!</definedName>
    <definedName name="Pay_Num" localSheetId="2">#REF!</definedName>
    <definedName name="Pay_Num" localSheetId="3">#REF!</definedName>
    <definedName name="Pay_Num" localSheetId="0">#REF!</definedName>
    <definedName name="Pay_Num" localSheetId="1">#REF!</definedName>
    <definedName name="Pay_Num">#REF!</definedName>
    <definedName name="Payment_Date" localSheetId="2">DATE(YEAR('D.1.1.c.07 - VÝPIS OSTAT. VÝR.'!Loan_Start),MONTH('D.1.1.c.07 - VÝPIS OSTAT. VÝR.'!Loan_Start)+Payment_Number,DAY('D.1.1.c.07 - VÝPIS OSTAT. VÝR.'!Loan_Start))</definedName>
    <definedName name="Payment_Date" localSheetId="3">DATE(YEAR('D.1.5. VNITŘNÍ VYBAVENÍ'!Loan_Start),MONTH('D.1.5. VNITŘNÍ VYBAVENÍ'!Loan_Start)+Payment_Number,DAY('D.1.5. VNITŘNÍ VYBAVENÍ'!Loan_Start))</definedName>
    <definedName name="Payment_Date" localSheetId="0">DATE(YEAR(KL!Loan_Start),MONTH(KL!Loan_Start)+Payment_Number,DAY(KL!Loan_Start))</definedName>
    <definedName name="Payment_Date" localSheetId="1">DATE(YEAR(VRN!Loan_Start),MONTH(VRN!Loan_Start)+Payment_Number,DAY(VRN!Loan_Start))</definedName>
    <definedName name="Payment_Date">DATE(YEAR(Loan_Start),MONTH(Loan_Start)+Payment_Number,DAY(Loan_Start))</definedName>
    <definedName name="PocetMJ" localSheetId="2">#REF!</definedName>
    <definedName name="PocetMJ" localSheetId="3">#REF!</definedName>
    <definedName name="PocetMJ" localSheetId="0">#REF!</definedName>
    <definedName name="PocetMJ" localSheetId="1">#REF!</definedName>
    <definedName name="PocetMJ">#REF!</definedName>
    <definedName name="pokusAAAA" localSheetId="2">#REF!</definedName>
    <definedName name="pokusAAAA" localSheetId="3">#REF!</definedName>
    <definedName name="pokusAAAA" localSheetId="0">#REF!</definedName>
    <definedName name="pokusAAAA" localSheetId="1">#REF!</definedName>
    <definedName name="pokusAAAA">#REF!</definedName>
    <definedName name="pokusadres" localSheetId="2">#REF!</definedName>
    <definedName name="pokusadres" localSheetId="3">#REF!</definedName>
    <definedName name="pokusadres" localSheetId="0">#REF!</definedName>
    <definedName name="pokusadres">#REF!</definedName>
    <definedName name="položka_A1" localSheetId="2">#REF!</definedName>
    <definedName name="položka_A1" localSheetId="3">#REF!</definedName>
    <definedName name="položka_A1" localSheetId="0">#REF!</definedName>
    <definedName name="položka_A1">#REF!</definedName>
    <definedName name="položky" localSheetId="2">#REF!</definedName>
    <definedName name="položky" localSheetId="3">#REF!</definedName>
    <definedName name="položky" localSheetId="0">#REF!</definedName>
    <definedName name="položky">#REF!</definedName>
    <definedName name="pom_výp_zač" localSheetId="2">#REF!</definedName>
    <definedName name="pom_výp_zač" localSheetId="3">#REF!</definedName>
    <definedName name="pom_výp_zač" localSheetId="0">#REF!</definedName>
    <definedName name="pom_výp_zač">#REF!</definedName>
    <definedName name="pom_výpočty" localSheetId="2">#REF!</definedName>
    <definedName name="pom_výpočty" localSheetId="3">#REF!</definedName>
    <definedName name="pom_výpočty" localSheetId="0">#REF!</definedName>
    <definedName name="pom_výpočty">#REF!</definedName>
    <definedName name="powersock" localSheetId="2" hidden="1">{#N/A,#N/A,TRUE,"Krycí list"}</definedName>
    <definedName name="powersock" localSheetId="3" hidden="1">{#N/A,#N/A,TRUE,"Krycí list"}</definedName>
    <definedName name="powersock" localSheetId="0" hidden="1">{#N/A,#N/A,TRUE,"Krycí list"}</definedName>
    <definedName name="powersock" localSheetId="1" hidden="1">{#N/A,#N/A,TRUE,"Krycí list"}</definedName>
    <definedName name="powersock" hidden="1">{#N/A,#N/A,TRUE,"Krycí list"}</definedName>
    <definedName name="PowerSocket" localSheetId="2" hidden="1">{#N/A,#N/A,TRUE,"Krycí list"}</definedName>
    <definedName name="PowerSocket" localSheetId="3" hidden="1">{#N/A,#N/A,TRUE,"Krycí list"}</definedName>
    <definedName name="PowerSocket" localSheetId="0" hidden="1">{#N/A,#N/A,TRUE,"Krycí list"}</definedName>
    <definedName name="PowerSocket" localSheetId="1" hidden="1">{#N/A,#N/A,TRUE,"Krycí list"}</definedName>
    <definedName name="PowerSocket" hidden="1">{#N/A,#N/A,TRUE,"Krycí list"}</definedName>
    <definedName name="Poznamka" localSheetId="2">#REF!</definedName>
    <definedName name="Poznamka" localSheetId="3">#REF!</definedName>
    <definedName name="Poznamka" localSheetId="0">#REF!</definedName>
    <definedName name="Poznamka" localSheetId="1">#REF!</definedName>
    <definedName name="Poznamka">#REF!</definedName>
    <definedName name="poznámka" localSheetId="2">#REF!</definedName>
    <definedName name="poznámka" localSheetId="3">#REF!</definedName>
    <definedName name="poznámka" localSheetId="0">#REF!</definedName>
    <definedName name="poznámka" localSheetId="1">#REF!</definedName>
    <definedName name="poznámka">#REF!</definedName>
    <definedName name="prep_schem" localSheetId="2">#REF!</definedName>
    <definedName name="prep_schem" localSheetId="3">#REF!</definedName>
    <definedName name="prep_schem" localSheetId="0">#REF!</definedName>
    <definedName name="prep_schem">#REF!</definedName>
    <definedName name="Princ" localSheetId="2">#REF!</definedName>
    <definedName name="Princ" localSheetId="3">#REF!</definedName>
    <definedName name="Princ" localSheetId="0">#REF!</definedName>
    <definedName name="Princ">#REF!</definedName>
    <definedName name="Print_Area" localSheetId="0">KL!$A$1:$J$48</definedName>
    <definedName name="Print_Area" localSheetId="1">VRN!$A$1:$H$18</definedName>
    <definedName name="Print_Area_Reset" localSheetId="2">OFFSET('D.1.1.c.07 - VÝPIS OSTAT. VÝR.'!Full_Print,0,0,'D.1.1.c.07 - VÝPIS OSTAT. VÝR.'!Last_Row)</definedName>
    <definedName name="Print_Area_Reset" localSheetId="3">OFFSET('D.1.5. VNITŘNÍ VYBAVENÍ'!Full_Print,0,0,'D.1.5. VNITŘNÍ VYBAVENÍ'!Last_Row)</definedName>
    <definedName name="Print_Area_Reset" localSheetId="0">OFFSET(KL!Full_Print,0,0,KL!Last_Row)</definedName>
    <definedName name="Print_Area_Reset" localSheetId="1">OFFSET(Full_Print,0,0,VRN!Last_Row)</definedName>
    <definedName name="Print_Area_Reset">OFFSET(Full_Print,0,0,Last_Row)</definedName>
    <definedName name="Projektant" localSheetId="2">#REF!</definedName>
    <definedName name="Projektant" localSheetId="3">#REF!</definedName>
    <definedName name="Projektant" localSheetId="0">#REF!</definedName>
    <definedName name="Projektant" localSheetId="1">#REF!</definedName>
    <definedName name="Projektant">#REF!</definedName>
    <definedName name="PSV" localSheetId="2">#REF!</definedName>
    <definedName name="PSV" localSheetId="3">#REF!</definedName>
    <definedName name="PSV" localSheetId="0">#REF!</definedName>
    <definedName name="PSV">#REF!</definedName>
    <definedName name="PSV0" localSheetId="2">#REF!</definedName>
    <definedName name="PSV0" localSheetId="3">#REF!</definedName>
    <definedName name="PSV0" localSheetId="0">'[6]002-A.1. Archstav  reseni'!#REF!</definedName>
    <definedName name="PSV0" localSheetId="1">#REF!</definedName>
    <definedName name="PSV0">#REF!</definedName>
    <definedName name="QQ" localSheetId="2" hidden="1">{#N/A,#N/A,TRUE,"Krycí list"}</definedName>
    <definedName name="QQ" localSheetId="3" hidden="1">{#N/A,#N/A,TRUE,"Krycí list"}</definedName>
    <definedName name="QQ" localSheetId="0" hidden="1">{#N/A,#N/A,TRUE,"Krycí list"}</definedName>
    <definedName name="QQ" localSheetId="1" hidden="1">{#N/A,#N/A,TRUE,"Krycí list"}</definedName>
    <definedName name="QQ" hidden="1">{#N/A,#N/A,TRUE,"Krycí list"}</definedName>
    <definedName name="QQQ" localSheetId="2" hidden="1">{#N/A,#N/A,TRUE,"Krycí list"}</definedName>
    <definedName name="QQQ" localSheetId="3" hidden="1">{#N/A,#N/A,TRUE,"Krycí list"}</definedName>
    <definedName name="QQQ" localSheetId="0" hidden="1">{#N/A,#N/A,TRUE,"Krycí list"}</definedName>
    <definedName name="QQQ" localSheetId="1" hidden="1">{#N/A,#N/A,TRUE,"Krycí list"}</definedName>
    <definedName name="QQQ" hidden="1">{#N/A,#N/A,TRUE,"Krycí list"}</definedName>
    <definedName name="rekapitulace" localSheetId="2">#REF!</definedName>
    <definedName name="rekapitulace" localSheetId="3">#REF!</definedName>
    <definedName name="rekapitulace" localSheetId="0">#REF!</definedName>
    <definedName name="rekapitulace" localSheetId="1">#REF!</definedName>
    <definedName name="rekapitulace">#REF!</definedName>
    <definedName name="rozp" localSheetId="2" hidden="1">{#N/A,#N/A,TRUE,"Krycí list"}</definedName>
    <definedName name="rozp" localSheetId="3" hidden="1">{#N/A,#N/A,TRUE,"Krycí list"}</definedName>
    <definedName name="rozp" localSheetId="0" hidden="1">{#N/A,#N/A,TRUE,"Krycí list"}</definedName>
    <definedName name="rozp" localSheetId="1" hidden="1">{#N/A,#N/A,TRUE,"Krycí list"}</definedName>
    <definedName name="rozp" hidden="1">{#N/A,#N/A,TRUE,"Krycí list"}</definedName>
    <definedName name="rozvržení_rozp" localSheetId="2">#REF!</definedName>
    <definedName name="rozvržení_rozp" localSheetId="3">#REF!</definedName>
    <definedName name="rozvržení_rozp" localSheetId="0">#REF!</definedName>
    <definedName name="rozvržení_rozp" localSheetId="1">#REF!</definedName>
    <definedName name="rozvržení_rozp">#REF!</definedName>
    <definedName name="saboproud" localSheetId="2" hidden="1">{#N/A,#N/A,TRUE,"Krycí list"}</definedName>
    <definedName name="saboproud" localSheetId="3" hidden="1">{#N/A,#N/A,TRUE,"Krycí list"}</definedName>
    <definedName name="saboproud" localSheetId="0" hidden="1">{#N/A,#N/A,TRUE,"Krycí list"}</definedName>
    <definedName name="saboproud" localSheetId="1" hidden="1">{#N/A,#N/A,TRUE,"Krycí list"}</definedName>
    <definedName name="saboproud" hidden="1">{#N/A,#N/A,TRUE,"Krycí list"}</definedName>
    <definedName name="SazbaDPH1" localSheetId="2">#REF!</definedName>
    <definedName name="SazbaDPH1" localSheetId="3">#REF!</definedName>
    <definedName name="SazbaDPH1" localSheetId="0">KL!$D$20</definedName>
    <definedName name="SazbaDPH1" localSheetId="1">#REF!</definedName>
    <definedName name="SazbaDPH1">#REF!</definedName>
    <definedName name="SazbaDPH2" localSheetId="2">#REF!</definedName>
    <definedName name="SazbaDPH2" localSheetId="3">#REF!</definedName>
    <definedName name="SazbaDPH2" localSheetId="0">KL!$D$23</definedName>
    <definedName name="SazbaDPH2" localSheetId="1">#REF!</definedName>
    <definedName name="SazbaDPH2">#REF!</definedName>
    <definedName name="Sched_Pay" localSheetId="2">#REF!</definedName>
    <definedName name="Sched_Pay" localSheetId="3">#REF!</definedName>
    <definedName name="Sched_Pay" localSheetId="0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0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0">#REF!</definedName>
    <definedName name="Scheduled_Monthly_Payment">#REF!</definedName>
    <definedName name="SloupecCC" localSheetId="2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3">#REF!</definedName>
    <definedName name="SloupecPC" localSheetId="0">#REF!</definedName>
    <definedName name="SloupecPC">#REF!</definedName>
    <definedName name="SoucetDilu" localSheetId="0">KL!#REF!</definedName>
    <definedName name="soupis" localSheetId="2" hidden="1">{#N/A,#N/A,TRUE,"Krycí list"}</definedName>
    <definedName name="soupis" localSheetId="3" hidden="1">{#N/A,#N/A,TRUE,"Krycí list"}</definedName>
    <definedName name="soupis" localSheetId="0" hidden="1">{#N/A,#N/A,TRUE,"Krycí list"}</definedName>
    <definedName name="soupis" localSheetId="1" hidden="1">{#N/A,#N/A,TRUE,"Krycí list"}</definedName>
    <definedName name="soupis" hidden="1">{#N/A,#N/A,TRUE,"Krycí list"}</definedName>
    <definedName name="ssss" localSheetId="2">#REF!</definedName>
    <definedName name="ssss" localSheetId="3">#REF!</definedName>
    <definedName name="ssss" localSheetId="0">#REF!</definedName>
    <definedName name="ssss" localSheetId="1">#REF!</definedName>
    <definedName name="ssss">#REF!</definedName>
    <definedName name="StavbaCelkem" localSheetId="0">KL!$H$36</definedName>
    <definedName name="subslevy" localSheetId="2">#REF!</definedName>
    <definedName name="subslevy" localSheetId="3">#REF!</definedName>
    <definedName name="subslevy" localSheetId="0">#REF!</definedName>
    <definedName name="subslevy" localSheetId="1">#REF!</definedName>
    <definedName name="subslevy">#REF!</definedName>
    <definedName name="sum_kapitoly" localSheetId="2">'[3]Rekapitulace roz.  vč. kapitol'!#REF!</definedName>
    <definedName name="sum_kapitoly" localSheetId="3">'[3]Rekapitulace roz.  vč. kapitol'!#REF!</definedName>
    <definedName name="sum_kapitoly" localSheetId="0">'[3]Rekapitulace roz.  vč. kapitol'!#REF!</definedName>
    <definedName name="sum_kapitoly" localSheetId="1">'[3]Rekapitulace roz.  vč. kapitol'!#REF!</definedName>
    <definedName name="sum_kapitoly">'[3]Rekapitulace roz.  vč. kapitol'!#REF!</definedName>
    <definedName name="summary" localSheetId="2" hidden="1">{#N/A,#N/A,TRUE,"Krycí list"}</definedName>
    <definedName name="summary" localSheetId="3" hidden="1">{#N/A,#N/A,TRUE,"Krycí list"}</definedName>
    <definedName name="summary" localSheetId="0" hidden="1">{#N/A,#N/A,TRUE,"Krycí list"}</definedName>
    <definedName name="summary" localSheetId="1" hidden="1">{#N/A,#N/A,TRUE,"Krycí list"}</definedName>
    <definedName name="summary" hidden="1">{#N/A,#N/A,TRUE,"Krycí list"}</definedName>
    <definedName name="sumpok" localSheetId="2">#REF!</definedName>
    <definedName name="sumpok" localSheetId="3">#REF!</definedName>
    <definedName name="sumpok" localSheetId="0">#REF!</definedName>
    <definedName name="sumpok" localSheetId="1">#REF!</definedName>
    <definedName name="sumpok">#REF!</definedName>
    <definedName name="Switchboard" localSheetId="2" hidden="1">{#N/A,#N/A,TRUE,"Krycí list"}</definedName>
    <definedName name="Switchboard" localSheetId="3" hidden="1">{#N/A,#N/A,TRUE,"Krycí list"}</definedName>
    <definedName name="Switchboard" localSheetId="0" hidden="1">{#N/A,#N/A,TRUE,"Krycí list"}</definedName>
    <definedName name="Switchboard" localSheetId="1" hidden="1">{#N/A,#N/A,TRUE,"Krycí list"}</definedName>
    <definedName name="Switchboard" hidden="1">{#N/A,#N/A,TRUE,"Krycí list"}</definedName>
    <definedName name="tab" localSheetId="2">#REF!</definedName>
    <definedName name="tab" localSheetId="3">#REF!</definedName>
    <definedName name="tab" localSheetId="0">#REF!</definedName>
    <definedName name="tab" localSheetId="1">#REF!</definedName>
    <definedName name="tab">#REF!</definedName>
    <definedName name="Total_Interest" localSheetId="2">#REF!</definedName>
    <definedName name="Total_Interest" localSheetId="3">#REF!</definedName>
    <definedName name="Total_Interest" localSheetId="0">#REF!</definedName>
    <definedName name="Total_Interest" localSheetId="1">#REF!</definedName>
    <definedName name="Total_Interest">#REF!</definedName>
    <definedName name="Total_Pay" localSheetId="2">#REF!</definedName>
    <definedName name="Total_Pay" localSheetId="3">#REF!</definedName>
    <definedName name="Total_Pay" localSheetId="0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yp" localSheetId="2">#REF!</definedName>
    <definedName name="Typ" localSheetId="3">#REF!</definedName>
    <definedName name="Typ" localSheetId="0">'[6]002-A.1. Archstav  reseni'!#REF!</definedName>
    <definedName name="Typ" localSheetId="1">#REF!</definedName>
    <definedName name="Typ">#REF!</definedName>
    <definedName name="v" localSheetId="2">'[3]Rekapitulace roz.  vč. kapitol'!#REF!</definedName>
    <definedName name="v" localSheetId="3">'[3]Rekapitulace roz.  vč. kapitol'!#REF!</definedName>
    <definedName name="v" localSheetId="0">'[3]Rekapitulace roz.  vč. kapitol'!#REF!</definedName>
    <definedName name="v" localSheetId="1">'[3]Rekapitulace roz.  vč. kapitol'!#REF!</definedName>
    <definedName name="v">'[3]Rekapitulace roz.  vč. kapitol'!#REF!</definedName>
    <definedName name="Values_Entered" localSheetId="2">IF('D.1.1.c.07 - VÝPIS OSTAT. VÝR.'!Loan_Amount*'D.1.1.c.07 - VÝPIS OSTAT. VÝR.'!Interest_Rate*'D.1.1.c.07 - VÝPIS OSTAT. VÝR.'!Loan_Years*'D.1.1.c.07 - VÝPIS OSTAT. VÝR.'!Loan_Start&gt;0,1,0)</definedName>
    <definedName name="Values_Entered" localSheetId="3">IF('D.1.5. VNITŘNÍ VYBAVENÍ'!Loan_Amount*'D.1.5. VNITŘNÍ VYBAVENÍ'!Interest_Rate*'D.1.5. VNITŘNÍ VYBAVENÍ'!Loan_Years*'D.1.5. VNITŘNÍ VYBAVENÍ'!Loan_Start&gt;0,1,0)</definedName>
    <definedName name="Values_Entered" localSheetId="0">IF(KL!Loan_Amount*KL!Interest_Rate*KL!Loan_Years*KL!Loan_Start&gt;0,1,0)</definedName>
    <definedName name="Values_Entered" localSheetId="1">IF(VRN!Loan_Amount*VRN!Interest_Rate*VRN!Loan_Years*VRN!Loan_Start&gt;0,1,0)</definedName>
    <definedName name="Values_Entered">IF(Loan_Amount*Interest_Rate*Loan_Years*Loan_Start&gt;0,1,0)</definedName>
    <definedName name="VIZA" localSheetId="2" hidden="1">{#N/A,#N/A,TRUE,"Krycí list"}</definedName>
    <definedName name="VIZA" localSheetId="3" hidden="1">{#N/A,#N/A,TRUE,"Krycí list"}</definedName>
    <definedName name="VIZA" localSheetId="0" hidden="1">{#N/A,#N/A,TRUE,"Krycí list"}</definedName>
    <definedName name="VIZA" localSheetId="1" hidden="1">{#N/A,#N/A,TRUE,"Krycí list"}</definedName>
    <definedName name="VIZA" hidden="1">{#N/A,#N/A,TRUE,"Krycí list"}</definedName>
    <definedName name="VIZA12" localSheetId="2" hidden="1">{#N/A,#N/A,TRUE,"Krycí list"}</definedName>
    <definedName name="VIZA12" localSheetId="3" hidden="1">{#N/A,#N/A,TRUE,"Krycí list"}</definedName>
    <definedName name="VIZA12" localSheetId="0" hidden="1">{#N/A,#N/A,TRUE,"Krycí list"}</definedName>
    <definedName name="VIZA12" localSheetId="1" hidden="1">{#N/A,#N/A,TRUE,"Krycí list"}</definedName>
    <definedName name="VIZA12" hidden="1">{#N/A,#N/A,TRUE,"Krycí list"}</definedName>
    <definedName name="VRN" localSheetId="2">#REF!</definedName>
    <definedName name="VRN" localSheetId="3">#REF!</definedName>
    <definedName name="VRN" localSheetId="0">#REF!</definedName>
    <definedName name="VRN" localSheetId="1">#REF!</definedName>
    <definedName name="VRN">#REF!</definedName>
    <definedName name="VRNKc" localSheetId="2">#REF!</definedName>
    <definedName name="VRNKc" localSheetId="3">#REF!</definedName>
    <definedName name="VRNKc" localSheetId="0">#REF!</definedName>
    <definedName name="VRNKc">#REF!</definedName>
    <definedName name="VRNnazev" localSheetId="2">#REF!</definedName>
    <definedName name="VRNnazev" localSheetId="3">#REF!</definedName>
    <definedName name="VRNnazev" localSheetId="0">#REF!</definedName>
    <definedName name="VRNnazev">#REF!</definedName>
    <definedName name="VRNproc" localSheetId="2">#REF!</definedName>
    <definedName name="VRNproc" localSheetId="3">#REF!</definedName>
    <definedName name="VRNproc" localSheetId="0">#REF!</definedName>
    <definedName name="VRNproc">#REF!</definedName>
    <definedName name="VRNzakl" localSheetId="2">#REF!</definedName>
    <definedName name="VRNzakl" localSheetId="3">#REF!</definedName>
    <definedName name="VRNzakl" localSheetId="0">#REF!</definedName>
    <definedName name="VRNzakl">#REF!</definedName>
    <definedName name="výpočty" localSheetId="2">#REF!</definedName>
    <definedName name="výpočty" localSheetId="3">#REF!</definedName>
    <definedName name="výpočty" localSheetId="0">#REF!</definedName>
    <definedName name="výpočty">#REF!</definedName>
    <definedName name="vystup" localSheetId="2">#REF!</definedName>
    <definedName name="vystup" localSheetId="3">#REF!</definedName>
    <definedName name="vystup" localSheetId="0">#REF!</definedName>
    <definedName name="vystup">#REF!</definedName>
    <definedName name="vzduchna" localSheetId="2" hidden="1">{#N/A,#N/A,TRUE,"Krycí list"}</definedName>
    <definedName name="vzduchna" localSheetId="3" hidden="1">{#N/A,#N/A,TRUE,"Krycí list"}</definedName>
    <definedName name="vzduchna" localSheetId="0" hidden="1">{#N/A,#N/A,TRUE,"Krycí list"}</definedName>
    <definedName name="vzduchna" localSheetId="1" hidden="1">{#N/A,#N/A,TRUE,"Krycí list"}</definedName>
    <definedName name="vzduchna" hidden="1">{#N/A,#N/A,TRUE,"Krycí list"}</definedName>
    <definedName name="Weak" localSheetId="2" hidden="1">{#N/A,#N/A,TRUE,"Krycí list"}</definedName>
    <definedName name="Weak" localSheetId="3" hidden="1">{#N/A,#N/A,TRUE,"Krycí list"}</definedName>
    <definedName name="Weak" localSheetId="0" hidden="1">{#N/A,#N/A,TRUE,"Krycí list"}</definedName>
    <definedName name="Weak" localSheetId="1" hidden="1">{#N/A,#N/A,TRUE,"Krycí list"}</definedName>
    <definedName name="Weak" hidden="1">{#N/A,#N/A,TRUE,"Krycí list"}</definedName>
    <definedName name="wrn.Kontrolní._.rozpočet." localSheetId="2" hidden="1">{#N/A,#N/A,TRUE,"Krycí list"}</definedName>
    <definedName name="wrn.Kontrolní._.rozpočet." localSheetId="3" hidden="1">{#N/A,#N/A,TRUE,"Krycí list"}</definedName>
    <definedName name="wrn.Kontrolní._.rozpočet." localSheetId="0" hidden="1">{#N/A,#N/A,TRUE,"Krycí list"}</definedName>
    <definedName name="wrn.Kontrolní._.rozpočet." localSheetId="1" hidden="1">{#N/A,#N/A,TRUE,"Krycí list"}</definedName>
    <definedName name="wrn.Kontrolní._.rozpočet." hidden="1">{#N/A,#N/A,TRUE,"Krycí list"}</definedName>
    <definedName name="wrn.Kontrolní._.rozpoeet." localSheetId="2" hidden="1">{#N/A,#N/A,TRUE,"Krycí list"}</definedName>
    <definedName name="wrn.Kontrolní._.rozpoeet." localSheetId="3" hidden="1">{#N/A,#N/A,TRUE,"Krycí list"}</definedName>
    <definedName name="wrn.Kontrolní._.rozpoeet." localSheetId="0" hidden="1">{#N/A,#N/A,TRUE,"Krycí list"}</definedName>
    <definedName name="wrn.Kontrolní._.rozpoeet." localSheetId="1" hidden="1">{#N/A,#N/A,TRUE,"Krycí list"}</definedName>
    <definedName name="wrn.Kontrolní._.rozpoeet." hidden="1">{#N/A,#N/A,TRUE,"Krycí list"}</definedName>
    <definedName name="y">#REF!</definedName>
    <definedName name="Z">#REF!</definedName>
    <definedName name="zahrnsazby" localSheetId="2">#REF!</definedName>
    <definedName name="zahrnsazby" localSheetId="3">#REF!</definedName>
    <definedName name="zahrnsazby" localSheetId="0">#REF!</definedName>
    <definedName name="zahrnsazby" localSheetId="1">#REF!</definedName>
    <definedName name="zahrnsazby">#REF!</definedName>
    <definedName name="zahrnslevy" localSheetId="2">#REF!</definedName>
    <definedName name="zahrnslevy" localSheetId="3">#REF!</definedName>
    <definedName name="zahrnslevy" localSheetId="0">#REF!</definedName>
    <definedName name="zahrnslevy" localSheetId="1">#REF!</definedName>
    <definedName name="zahrnslevy">#REF!</definedName>
    <definedName name="Zakazka" localSheetId="2">#REF!</definedName>
    <definedName name="Zakazka" localSheetId="3">#REF!</definedName>
    <definedName name="Zakazka" localSheetId="0">#REF!</definedName>
    <definedName name="Zakazka">#REF!</definedName>
    <definedName name="Zaklad22" localSheetId="2">#REF!</definedName>
    <definedName name="Zaklad22" localSheetId="3">#REF!</definedName>
    <definedName name="Zaklad22" localSheetId="0">#REF!</definedName>
    <definedName name="Zaklad22">#REF!</definedName>
    <definedName name="Zaklad5" localSheetId="2">#REF!</definedName>
    <definedName name="Zaklad5" localSheetId="3">#REF!</definedName>
    <definedName name="Zaklad5" localSheetId="0">#REF!</definedName>
    <definedName name="Zaklad5">#REF!</definedName>
    <definedName name="Zhotovitel" localSheetId="2">#REF!</definedName>
    <definedName name="Zhotovitel" localSheetId="3">#REF!</definedName>
    <definedName name="Zhotovitel" localSheetId="0">KL!$D$7</definedName>
    <definedName name="Zhotovitel" localSheetId="1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1" i="35" l="1"/>
  <c r="G10" i="35"/>
  <c r="G9" i="35"/>
  <c r="G8" i="35"/>
  <c r="C12" i="35" l="1"/>
  <c r="G12" i="35"/>
  <c r="H33" i="28" s="1"/>
  <c r="F10" i="33" l="1"/>
  <c r="F15" i="33"/>
  <c r="F19" i="33"/>
  <c r="F23" i="33"/>
  <c r="F30" i="33"/>
  <c r="F40" i="33"/>
  <c r="F34" i="33"/>
  <c r="F44" i="33"/>
  <c r="F50" i="33"/>
  <c r="F56" i="33"/>
  <c r="F62" i="33"/>
  <c r="F67" i="33"/>
  <c r="F73" i="33"/>
  <c r="F77" i="33"/>
  <c r="F83" i="33"/>
  <c r="F87" i="33"/>
  <c r="F91" i="33"/>
  <c r="F96" i="33"/>
  <c r="F101" i="33"/>
  <c r="F111" i="33"/>
  <c r="F106" i="33"/>
  <c r="F115" i="33"/>
  <c r="F121" i="33"/>
  <c r="F128" i="33"/>
  <c r="F132" i="33"/>
  <c r="F138" i="33"/>
  <c r="F142" i="33"/>
  <c r="F146" i="33"/>
  <c r="F150" i="33"/>
  <c r="F154" i="33"/>
  <c r="F158" i="33"/>
  <c r="F164" i="33"/>
  <c r="F168" i="33"/>
  <c r="F172" i="33"/>
  <c r="F176" i="33"/>
  <c r="F180" i="33"/>
  <c r="F184" i="33"/>
  <c r="F191" i="33"/>
  <c r="F197" i="33"/>
  <c r="F203" i="33"/>
  <c r="F213" i="33"/>
  <c r="F208" i="33"/>
  <c r="F218" i="33"/>
  <c r="F223" i="33"/>
  <c r="F227" i="33"/>
  <c r="F232" i="33"/>
  <c r="F238" i="33"/>
  <c r="F243" i="33"/>
  <c r="F247" i="33"/>
  <c r="F251" i="33"/>
  <c r="F255" i="33"/>
  <c r="F259" i="33"/>
  <c r="F264" i="33"/>
  <c r="F270" i="33"/>
  <c r="F274" i="33"/>
  <c r="F278" i="33"/>
  <c r="F286" i="33"/>
  <c r="F296" i="33"/>
  <c r="F292" i="33"/>
  <c r="F302" i="33"/>
  <c r="F306" i="33"/>
  <c r="F310" i="33"/>
  <c r="F314" i="33"/>
  <c r="F319" i="33"/>
  <c r="F323" i="33"/>
  <c r="F327" i="33"/>
  <c r="F331" i="33"/>
  <c r="F335" i="33"/>
  <c r="F339" i="33"/>
  <c r="F343" i="33"/>
  <c r="F349" i="33"/>
  <c r="F355" i="33"/>
  <c r="F361" i="33"/>
  <c r="F367" i="33"/>
  <c r="F373" i="33"/>
  <c r="F379" i="33"/>
  <c r="F385" i="33"/>
  <c r="F390" i="33"/>
  <c r="F394" i="33"/>
  <c r="F402" i="33"/>
  <c r="F398" i="33"/>
  <c r="F406" i="33"/>
  <c r="F415" i="33"/>
  <c r="F421" i="33"/>
  <c r="F428" i="33"/>
  <c r="F434" i="33"/>
  <c r="F441" i="33"/>
  <c r="F448" i="33"/>
  <c r="F452" i="33"/>
  <c r="F457" i="33"/>
  <c r="F137" i="24"/>
  <c r="H426" i="33"/>
  <c r="H425" i="33"/>
  <c r="H413" i="33"/>
  <c r="H412" i="33"/>
  <c r="H411" i="33"/>
  <c r="H410" i="33"/>
  <c r="G421" i="33" l="1"/>
  <c r="G406" i="33"/>
  <c r="H457" i="33" l="1"/>
  <c r="H456" i="33"/>
  <c r="H452" i="33"/>
  <c r="H448" i="33"/>
  <c r="H441" i="33"/>
  <c r="H434" i="33"/>
  <c r="H428" i="33"/>
  <c r="H415" i="33"/>
  <c r="H402" i="33"/>
  <c r="H398" i="33"/>
  <c r="H394" i="33"/>
  <c r="H390" i="33"/>
  <c r="H385" i="33"/>
  <c r="H379" i="33"/>
  <c r="H373" i="33"/>
  <c r="H367" i="33"/>
  <c r="H361" i="33"/>
  <c r="H355" i="33"/>
  <c r="H349" i="33"/>
  <c r="H343" i="33"/>
  <c r="H339" i="33"/>
  <c r="H335" i="33"/>
  <c r="H331" i="33"/>
  <c r="H327" i="33"/>
  <c r="H323" i="33"/>
  <c r="H319" i="33"/>
  <c r="H314" i="33"/>
  <c r="H310" i="33"/>
  <c r="H306" i="33"/>
  <c r="H302" i="33"/>
  <c r="H296" i="33"/>
  <c r="H292" i="33"/>
  <c r="H286" i="33"/>
  <c r="F282" i="33"/>
  <c r="H282" i="33" s="1"/>
  <c r="H278" i="33"/>
  <c r="H274" i="33"/>
  <c r="H270" i="33"/>
  <c r="H264" i="33"/>
  <c r="H259" i="33"/>
  <c r="H255" i="33"/>
  <c r="H251" i="33"/>
  <c r="H247" i="33"/>
  <c r="H243" i="33"/>
  <c r="H238" i="33"/>
  <c r="H232" i="33"/>
  <c r="H227" i="33"/>
  <c r="H223" i="33"/>
  <c r="H218" i="33"/>
  <c r="H213" i="33"/>
  <c r="H208" i="33"/>
  <c r="H203" i="33"/>
  <c r="H197" i="33"/>
  <c r="H191" i="33"/>
  <c r="H184" i="33"/>
  <c r="H180" i="33"/>
  <c r="H176" i="33"/>
  <c r="H172" i="33"/>
  <c r="H168" i="33"/>
  <c r="H164" i="33"/>
  <c r="H158" i="33"/>
  <c r="H154" i="33"/>
  <c r="H150" i="33"/>
  <c r="H146" i="33"/>
  <c r="H142" i="33"/>
  <c r="H138" i="33"/>
  <c r="H132" i="33"/>
  <c r="H128" i="33"/>
  <c r="H121" i="33"/>
  <c r="H115" i="33"/>
  <c r="H111" i="33"/>
  <c r="H106" i="33"/>
  <c r="H101" i="33"/>
  <c r="H96" i="33"/>
  <c r="H91" i="33"/>
  <c r="H87" i="33"/>
  <c r="H83" i="33"/>
  <c r="H77" i="33"/>
  <c r="H73" i="33"/>
  <c r="H67" i="33"/>
  <c r="H62" i="33"/>
  <c r="H56" i="33"/>
  <c r="H50" i="33"/>
  <c r="H44" i="33"/>
  <c r="H40" i="33"/>
  <c r="H34" i="33"/>
  <c r="H30" i="33"/>
  <c r="H23" i="33"/>
  <c r="H19" i="33"/>
  <c r="H15" i="33"/>
  <c r="H10" i="33"/>
  <c r="H9" i="33" l="1"/>
  <c r="H406" i="33"/>
  <c r="H421" i="33"/>
  <c r="H8" i="33" l="1"/>
  <c r="H460" i="33" s="1"/>
  <c r="H462" i="33" s="1"/>
  <c r="H35" i="28" l="1"/>
  <c r="G36" i="28" l="1"/>
  <c r="J20" i="28" s="1"/>
  <c r="I36" i="28"/>
  <c r="J21" i="28" s="1"/>
  <c r="F126" i="24" l="1"/>
  <c r="F125" i="24"/>
  <c r="F124" i="24"/>
  <c r="F123" i="24"/>
  <c r="F121" i="24" l="1"/>
  <c r="H121" i="24" s="1"/>
  <c r="H136" i="24" l="1"/>
  <c r="H137" i="24"/>
  <c r="F132" i="24"/>
  <c r="H132" i="24" s="1"/>
  <c r="F128" i="24"/>
  <c r="H128" i="24" s="1"/>
  <c r="F114" i="24"/>
  <c r="H114" i="24" s="1"/>
  <c r="F110" i="24"/>
  <c r="H110" i="24" s="1"/>
  <c r="F106" i="24"/>
  <c r="H106" i="24" s="1"/>
  <c r="F98" i="24"/>
  <c r="H98" i="24" s="1"/>
  <c r="F91" i="24"/>
  <c r="H91" i="24" s="1"/>
  <c r="F84" i="24"/>
  <c r="H84" i="24" s="1"/>
  <c r="F77" i="24"/>
  <c r="H77" i="24" s="1"/>
  <c r="F70" i="24"/>
  <c r="H70" i="24" s="1"/>
  <c r="F63" i="24"/>
  <c r="H63" i="24" s="1"/>
  <c r="F56" i="24"/>
  <c r="H56" i="24" s="1"/>
  <c r="F49" i="24"/>
  <c r="H49" i="24" s="1"/>
  <c r="F42" i="24"/>
  <c r="H42" i="24" s="1"/>
  <c r="F35" i="24"/>
  <c r="H35" i="24" s="1"/>
  <c r="F29" i="24"/>
  <c r="H29" i="24" s="1"/>
  <c r="F22" i="24"/>
  <c r="H22" i="24" s="1"/>
  <c r="F18" i="24"/>
  <c r="H18" i="24" s="1"/>
  <c r="F14" i="24"/>
  <c r="H14" i="24" s="1"/>
  <c r="F10" i="24"/>
  <c r="H10" i="24" s="1"/>
  <c r="H9" i="24" l="1"/>
  <c r="H8" i="24" s="1"/>
  <c r="H140" i="24" l="1"/>
  <c r="H142" i="24" s="1"/>
  <c r="H34" i="28" s="1"/>
  <c r="J34" i="28" l="1"/>
  <c r="F34" i="28" s="1"/>
  <c r="H36" i="28"/>
  <c r="J22" i="28" s="1"/>
  <c r="J24" i="28" s="1"/>
  <c r="J35" i="28"/>
  <c r="F35" i="28" l="1"/>
  <c r="J33" i="28"/>
  <c r="J36" i="28" s="1"/>
  <c r="J23" i="28" s="1"/>
  <c r="J25" i="28" s="1"/>
  <c r="F33" i="28" l="1"/>
  <c r="F36" i="28" s="1"/>
</calcChain>
</file>

<file path=xl/sharedStrings.xml><?xml version="1.0" encoding="utf-8"?>
<sst xmlns="http://schemas.openxmlformats.org/spreadsheetml/2006/main" count="1188" uniqueCount="474">
  <si>
    <t>P.Č.</t>
  </si>
  <si>
    <t>KCN</t>
  </si>
  <si>
    <t>Kód položky</t>
  </si>
  <si>
    <t>Popis</t>
  </si>
  <si>
    <t>MJ</t>
  </si>
  <si>
    <t>Množství celkem</t>
  </si>
  <si>
    <t>Cena jednotková</t>
  </si>
  <si>
    <t>Cenová soustava</t>
  </si>
  <si>
    <t>1</t>
  </si>
  <si>
    <t>2</t>
  </si>
  <si>
    <t>3</t>
  </si>
  <si>
    <t>4</t>
  </si>
  <si>
    <t>5</t>
  </si>
  <si>
    <t>6</t>
  </si>
  <si>
    <t>7</t>
  </si>
  <si>
    <t>PSV</t>
  </si>
  <si>
    <t>Práce a dodávky PSV</t>
  </si>
  <si>
    <t>Celkem</t>
  </si>
  <si>
    <t>CELKEM</t>
  </si>
  <si>
    <t>Poznámka: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</si>
  <si>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</si>
  <si>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</si>
  <si>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Jednotkové položky zahrnují vedlejší rozpočtové náklady, náklady montáž, dopravu, apod. a předepsané zkoušky, revize, manipulační řády, zaškolení obsluhy,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</si>
  <si>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</si>
  <si>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kus</t>
  </si>
  <si>
    <t>%</t>
  </si>
  <si>
    <t>hod</t>
  </si>
  <si>
    <t xml:space="preserve">" Zednická výpomoc, doplňkové práce,kompletace apod." </t>
  </si>
  <si>
    <t>HZS</t>
  </si>
  <si>
    <t>" 2. NP "</t>
  </si>
  <si>
    <t>sada</t>
  </si>
  <si>
    <t>Ostatní práce a dodávky</t>
  </si>
  <si>
    <t>790</t>
  </si>
  <si>
    <t>HZS2492</t>
  </si>
  <si>
    <t>Hodinová zúčtovací sazba pomocný dělník PSV</t>
  </si>
  <si>
    <t xml:space="preserve">" Stavební práce a dodávky spojené s provedením funkčního celku 790 " </t>
  </si>
  <si>
    <t>790999102 SPC</t>
  </si>
  <si>
    <t>790999103 SPC</t>
  </si>
  <si>
    <t>790999106 SPC</t>
  </si>
  <si>
    <t>" 1. NP "</t>
  </si>
  <si>
    <t>" 3. NP "</t>
  </si>
  <si>
    <t>" 1. PP "</t>
  </si>
  <si>
    <t>Objekt:   D.1.1.c.07. VÝPIS OSTATNÍCH VÝROBKŮ</t>
  </si>
  <si>
    <t xml:space="preserve">" 1. PP " </t>
  </si>
  <si>
    <t>" V ceně veškeré nutné příslušenství a vybavení dle PD. "</t>
  </si>
  <si>
    <t>D+M Kadeřnické umyvadlo - Specifikace ve výpisu ostatních výrobků - KU</t>
  </si>
  <si>
    <t>D+M Kadeřnické křeslo - Specifikace ve výpisu ostatních výrobků - KK</t>
  </si>
  <si>
    <t>D+M Dvojitá šatní skříňka s lavičkou - Specifikace dle PD - I-D.1.1.c.07. VÝPIS OSTATNÍCH VÝROBKŮ - SŠ</t>
  </si>
  <si>
    <t>D+M Zásobník na toaletní papír - Specifikace dle PD - D.1.1.c.07. VÝPIS OSTATNÍCH VÝROBKŮ - H6</t>
  </si>
  <si>
    <t>D+M Držák toaletního papíru - Specifikace dle PD - D.1.1.c.07. VÝPIS OSTATNÍCH VÝROBKŮ - H7</t>
  </si>
  <si>
    <t>D+M Zásobník papírových ručníků - Specifikace dle PD - D.1.1.c.07. VÝPIS OSTATNÍCH VÝROBKŮ - H8</t>
  </si>
  <si>
    <t>D+M Dávkovač tekutého mýdla - Specifikace dle PD - D.1.1.c.07. VÝPIS OSTATNÍCH VÝROBKŮ - H16</t>
  </si>
  <si>
    <t>D+M Dávkovač na dezinfekci - Specifikace dle PD - D.1.1.c.07. VÝPIS OSTATNÍCH VÝROBKŮ - H17</t>
  </si>
  <si>
    <t>D+M Odpadkový koš bez víka - Specifikace dle PD - D.1.1.c.07. VÝPIS OSTATNÍCH VÝROBKŮ - H19</t>
  </si>
  <si>
    <t>D+M Odpadkový koš bez víka - Specifikace dle PD - D.1.1.c.07. VÝPIS OSTATNÍCH VÝROBKŮ - H20</t>
  </si>
  <si>
    <t>D+M Věšák úklidového nářadí - Specifikace dle PD - D.1.1.c.07. VÝPIS OSTATNÍCH VÝROBKŮ - H24</t>
  </si>
  <si>
    <t>D+M Policový set - Specifikace dle PD - D.1.1.c.07. VÝPIS OSTATNÍCH VÝROBKŮ - H25</t>
  </si>
  <si>
    <t>D+M Úklidový vozík včetně mopu - Specifikace dle PD - D.1.1.c.07. VÝPIS OSTATNÍCH VÝROBKŮ - H26</t>
  </si>
  <si>
    <t>D+M Pracovní/balící stůl pro prádlo - Specifikace dle PD - D.1.1.c.07. VÝPIS OSTATNÍCH VÝROBKŮ - P7</t>
  </si>
  <si>
    <t>D+M Vozík na čisté prádlo - drátěný - Specifikace dle PD - D.1.1.c.07. VÝPIS OSTATNÍCH VÝROBKŮ - P8</t>
  </si>
  <si>
    <t>D+M Vozík na špinavé prádlo uzavřený - Specifikace dle PD - D.1.1.c.07. VÝPIS OSTATNÍCH VÝROBKŮ - P9</t>
  </si>
  <si>
    <t>D+M Přepravní vozík na mokré prádlo - Specifikace PD - D.1.1.c.07. VÝPIS OSTATNÍCH VÝROBKŮ - P10</t>
  </si>
  <si>
    <t>Stavba:   Dostavba Domova pro seniory ve Vrchlabí - PD</t>
  </si>
  <si>
    <t>POZNÁMKA: Jednotkové ceny se vepisují do řádku k položce. 
Výjimku tvoří položky rozagregované na více podpoložek pro lepší nacenění. Tam se cena vepisuje k jednotlivým podpoložkám (žluté podbarvení). Celková jednotková cena je pak vypočtena na základě jednotlivých cen podpoložek.</t>
  </si>
  <si>
    <t>Cena celkem</t>
  </si>
  <si>
    <t xml:space="preserve">CS ÚRS/TEO 2024 01 </t>
  </si>
  <si>
    <t>CS ÚRS/TEO 2024 01</t>
  </si>
  <si>
    <t>CS ÚRS 2024 01</t>
  </si>
  <si>
    <t>D+M Přepravní vozík na suché prádlo - Specifikace PD - D.1.1.c.07. VÝPIS OSTATNÍCH VÝROBKŮ - P11</t>
  </si>
  <si>
    <t>D+M Bavlněné pytle pro vozík na špinavé prádlo uzavřený - Specifikace dle PD - D.1.1.c.07. VÝPIS OSTATNÍCH VÝROBKŮ - P9</t>
  </si>
  <si>
    <t>" Bavlněné pytle pro vozík na špinavé prádlo.
Uvažováno 3 ks pro 1 vozík. 1 ks barvy modré, 1 ks červené, 1 ks apricot. "</t>
  </si>
  <si>
    <t>" 1. PP " (3)*3</t>
  </si>
  <si>
    <t>" 1. NP " (1)*3</t>
  </si>
  <si>
    <t>" 2. NP " (1)*3</t>
  </si>
  <si>
    <t>" 3. NP " (1)*3</t>
  </si>
  <si>
    <t>POZNÁMKA: Vlastní CS, zde s označením "CS ÚRS/TEO" se v rozpočtu objevuje u položek ve dvou případech:
 1. Nachází se u položek, které jsou softwarové ale došlo u nich k úpravě textu položky (odstranění specifikace, doplnění a drobná úprava popisku, apod). Takové položky mají za kódem označení "RT".
 2. Nachází se u položek vlastních, ale tvořených 
     a) sloučením více položek - např. montáží položek dle software a materiálem, který se v CS nenachází a je např. dle internetu, poptávek, apod.
     b) na základě cenové nabídky (u položek, u kterých montáž není v software, či se CN skládá z více věcí a komponentů), již realizovaných staveb, zkušeností, odborného odhadu a vlastního rozdělení vzhledem k  předpokládané velikosti objektu, prací apod.
Takové položky mají za kódem označení "SPC".</t>
  </si>
  <si>
    <t>Stavba :</t>
  </si>
  <si>
    <t xml:space="preserve">Investor : </t>
  </si>
  <si>
    <t>Královehradecký kraj, Pivovarské náměstí 1245, 500 03 Hradec Králové</t>
  </si>
  <si>
    <t xml:space="preserve">Zhotovitel soupisu : </t>
  </si>
  <si>
    <t>TECHNICO Opava s.r.o., Hradecká 1576/51, 746 01 Opava</t>
  </si>
  <si>
    <t xml:space="preserve">Vypracoval: </t>
  </si>
  <si>
    <t>Ing. Petr Kurečka</t>
  </si>
  <si>
    <t xml:space="preserve">Uchazeč: </t>
  </si>
  <si>
    <t>Za zhotovitele soupisu :</t>
  </si>
  <si>
    <t>Za investora :</t>
  </si>
  <si>
    <t>_______________</t>
  </si>
  <si>
    <t xml:space="preserve">  _______________</t>
  </si>
  <si>
    <t>Rozpočtové náklady</t>
  </si>
  <si>
    <t>Základ pro DPH</t>
  </si>
  <si>
    <t xml:space="preserve">DPH </t>
  </si>
  <si>
    <t>Cena celkem za stavbu - bez DPH</t>
  </si>
  <si>
    <t>Cena celkem za stavbu - s DPH</t>
  </si>
  <si>
    <t>Rekapitulace stavebních objektů a provozních souborů</t>
  </si>
  <si>
    <t>Číslo a název objektu / provozního souboru</t>
  </si>
  <si>
    <t>Základ DPH 12 %</t>
  </si>
  <si>
    <t>Základ DPH 21 %</t>
  </si>
  <si>
    <t>Celkem za stavbu</t>
  </si>
  <si>
    <t>Vedlejší rozpočtové náklady, náklady na provoz a zařízení staveniště, apod. a přesuny hmot u PSV jsou zahrnuty v jednotkových cenách jednotlivých položek - není-li uvedeno jinak.</t>
  </si>
  <si>
    <t xml:space="preserve">Zhotovitel je povinen se řádně seznámit s projektovou dokumentací  a provést na svůj náklad a své nebezpečí veškeré práce a dodávky, které jsou v projektové dokumentaci obsaženy, bez ohledu na to, zda jsou obsaženy v textové a nebo ve výkresové části, jakož i práce uvedené v soupisu prací. </t>
  </si>
  <si>
    <t xml:space="preserve">Zhotovitel je povinen nakládat se vzniklými odpady v souladu se zákonem č. 541/2020 Sb. O odpadech vč. správného začlenění dle přílohy č. 1 vyhlášky č. 8/2021 o Katalogu odpadů a posuzování vlastností odpadů (Katalog odpadů). </t>
  </si>
  <si>
    <t>V souladu se zákonem o veřejných zakázkách č.134/2016 Sb. uvedené odkazy na typový výrobek v této dokumentaci slouží pouze pro specifikaci technických parametrů a jejich kvalitativního standardu.</t>
  </si>
  <si>
    <t>Soupis pracíje zpracován na podkladě projektové dokumentace pro provádění stavby. 
Nedílnou součástí tohoto soupisu je projektová dokumentace pro provádění stavby.</t>
  </si>
  <si>
    <t>DPH pro sazbu 12 %</t>
  </si>
  <si>
    <t>DPH pro sazbu 21 %</t>
  </si>
  <si>
    <t xml:space="preserve"> Za uchazeče :</t>
  </si>
  <si>
    <t>790999201 SPC</t>
  </si>
  <si>
    <t>790999202 SPC</t>
  </si>
  <si>
    <t>790999203 SPC</t>
  </si>
  <si>
    <t>790999204 SPC</t>
  </si>
  <si>
    <t>790999205 SPC</t>
  </si>
  <si>
    <t>790999206 SPC</t>
  </si>
  <si>
    <t>790999207 SPC</t>
  </si>
  <si>
    <t>790999208 SPC</t>
  </si>
  <si>
    <t>790999209 SPC</t>
  </si>
  <si>
    <t>790999210 SPC</t>
  </si>
  <si>
    <t>790999211 SPC</t>
  </si>
  <si>
    <t>790999212 SPC</t>
  </si>
  <si>
    <t>790999306 SPC</t>
  </si>
  <si>
    <t>790999307 SPC</t>
  </si>
  <si>
    <t>790999308 SPC</t>
  </si>
  <si>
    <t>790999309 SPC</t>
  </si>
  <si>
    <t>790999310 SPC</t>
  </si>
  <si>
    <t>790999311 SPC</t>
  </si>
  <si>
    <t>790900101 SPC</t>
  </si>
  <si>
    <t>D+M Židle kancelářská - Specifikace dle PD - D.1.5.c. - VÝPIS PRVKŮ VNITŘNÍHO VYBAVENÍ - 1a</t>
  </si>
  <si>
    <t>790900102 SPC</t>
  </si>
  <si>
    <t>D+M Židle kancelářská - Specifikace dle PD - D.1.5.c. - VÝPIS PRVKŮ VNITŘNÍHO VYBAVENÍ - 1b</t>
  </si>
  <si>
    <t>790900201 SPC</t>
  </si>
  <si>
    <t>D+M Židle konferenční - Specifikace dle PD - D.1.5.c. - VÝPIS PRVKŮ VNITŘNÍHO VYBAVENÍ - 2a</t>
  </si>
  <si>
    <t>" Židle konferenční s texilním opěrákem a sedákem. Židle je vybavena houbací mechanikou a dvěma páčkami pro nastavení výšky sezení a pohybu opěradla.
Nosnost: 150 kg.
Rozměr: 660×440×780 - 890 mm. "</t>
  </si>
  <si>
    <t>790900202 SPC</t>
  </si>
  <si>
    <t>D+M Židle jídelní - Specifikace dle PD - D.1.5.c. - VÝPIS PRVKŮ VNITŘNÍHO VYBAVENÍ - 2b</t>
  </si>
  <si>
    <t>" Židle s opěrákem a sedákem z EKO kůže žluté barvy a s konstrukcí z ohýbaného bukového dřeva.
Rozměr: 560×560×850 mm. "</t>
  </si>
  <si>
    <t>790900203 SPC</t>
  </si>
  <si>
    <t>D+M Židle - dílna - Specifikace dle PD - D.1.5.c. - VÝPIS PRVKŮ VNITŘNÍHO VYBAVENÍ - 2c</t>
  </si>
  <si>
    <t>" Židle s opěrákem a sedákem z EKO kůže hnědé barvy a s konstrukcí z ohýbaného bukového dřeva.
Rozměr: 560×560×850 mm. "</t>
  </si>
  <si>
    <t>790900204 SPC</t>
  </si>
  <si>
    <t>D+M Židle - pokoj - Specifikace dle PD - D.1.5.c. - VÝPIS PRVKŮ VNITŘNÍHO VYBAVENÍ - 2d</t>
  </si>
  <si>
    <t>" Židle s opěrákem a sedákem z EKO kůže ¨béžové barvy a s konstrukcí z ohýbaného bukového dřeva.
Rozměr: 560×560×850 mm. "</t>
  </si>
  <si>
    <t>790900205 SPC</t>
  </si>
  <si>
    <t>D+M Židle - terasa - Specifikace dle PD - D.1.5.c. - VÝPIS PRVKŮ VNITŘNÍHO VYBAVENÍ - 2e</t>
  </si>
  <si>
    <t>" Zahradní židle z kovové konstrukce a výpletem s ky s vysokou pevností.
Rozměr: 570×730×950 mm. "</t>
  </si>
  <si>
    <t>790900206 SPC</t>
  </si>
  <si>
    <t>D+M Křesílko - Specifikace dle PD - D.1.5.c. - VÝPIS PRVKŮ VNITŘNÍHO VYBAVENÍ - 2f</t>
  </si>
  <si>
    <t>" Čalouněné křesílko s područkami sz konstrukce z masivního dřeva.
Rozměr sedáku: 435×430×480 mm.
Celkový rozměr: 575×590×830 mm. "</t>
  </si>
  <si>
    <t>790900207 SPC</t>
  </si>
  <si>
    <t>D+M Křeslo - Specifikace dle PD - D.1.5.c. - VÝPIS PRVKŮ VNITŘNÍHO VYBAVENÍ - 2g</t>
  </si>
  <si>
    <t>" Křeslo  se snímatelným čalouněním sedáků, opěrných polšářů a područek.
Rozměr: 1000×940×1070 mm. "</t>
  </si>
  <si>
    <t>790900208 SPC</t>
  </si>
  <si>
    <t>D+M Sedací souprava - Specifikace dle PD - D.1.5.c. - VÝPIS PRVKŮ VNITŘNÍHO VYBAVENÍ - 2h</t>
  </si>
  <si>
    <t>" Sedací souprava  se snímatelným čalouněním sedáků, opěrných polšářů a područek.
Rozměr: 1164×940×1070 mm. "</t>
  </si>
  <si>
    <t>790900209 SPC</t>
  </si>
  <si>
    <t>D+M Křesílko - lodžie - Specifikace dle PD - D.1.5.c. - VÝPIS PRVKŮ VNITŘNÍHO VYBAVENÍ - 2i</t>
  </si>
  <si>
    <t>" Křesílko s polstrováním a područkami s kovovou konstrukcí a výpletem z umělého ratanu.
Rozměr: 610×630×890 mm. "</t>
  </si>
  <si>
    <t>790900210 SPC</t>
  </si>
  <si>
    <t>D+M Křeslo - pokoj - Specifikace dle PD - D.1.5.c. - VÝPIS PRVKŮ VNITŘNÍHO VYBAVENÍ - 2j</t>
  </si>
  <si>
    <t>" Polohovací pečovatelské křeslo splňující požadavky pro osoby se sníženou pohyblivostí z masivní konstrukce z bukového dřeva.
Nosnost 150 kg.
Rozměr: 700×800×1140 mm. "</t>
  </si>
  <si>
    <t>790900301 SPC</t>
  </si>
  <si>
    <t>D+M Stůl kancelářský - Specifikace dle PD - D.1.5.c. - VÝPIS PRVKŮ VNITŘNÍHO VYBAVENÍ - 3a</t>
  </si>
  <si>
    <t>" Stůl s dřevěnou deskou na kovové podnoži vč. úchytů a otvoru pro vedení kabeláže.
Rozměr: 600×2200×750 mm. "</t>
  </si>
  <si>
    <t>790900302 SPC</t>
  </si>
  <si>
    <t>D+M Stůl kancelářský - Specifikace dle PD - D.1.5.c. - VÝPIS PRVKŮ VNITŘNÍHO VYBAVENÍ - 3b</t>
  </si>
  <si>
    <t>" Stůl s dřevěnou deskou na kovové podnoži vč. úchytů a otvoru pro vedení kabeláže.
Rozměr: 700×1200×750 mm. "</t>
  </si>
  <si>
    <t>790900303 SPC</t>
  </si>
  <si>
    <t>D+M Stůl kancelářský - Specifikace dle PD - D.1.5.c. - VÝPIS PRVKŮ VNITŘNÍHO VYBAVENÍ - 3c</t>
  </si>
  <si>
    <t>" Stůl s dřevěnou deskou na kovové podnoži vč. úchytů a otvoru pro vedení kabeláže.
Rozměr: 800×2500×750 mm. "</t>
  </si>
  <si>
    <t>790900304 SPC</t>
  </si>
  <si>
    <t>D+M Stůl kancelářský - Specifikace dle PD - D.1.5.c. - VÝPIS PRVKŮ VNITŘNÍHO VYBAVENÍ - 3d</t>
  </si>
  <si>
    <t>" Stůl s dřevěnou deskou na kovové podnoži.
Rozměr: 800×1400×750 mm. "</t>
  </si>
  <si>
    <t>790900305 SPC</t>
  </si>
  <si>
    <t>D+M Stůl kancelářský - Specifikace dle PD - D.1.5.c. - VÝPIS PRVKŮ VNITŘNÍHO VYBAVENÍ - 3e</t>
  </si>
  <si>
    <t>" Stůl s dřevěnou deskou na kovové podnoži vč. úchytů a otvoru pro vedení kabeláže.
Rozměr: 700×1100×750 mm. "</t>
  </si>
  <si>
    <t>790900306 SPC</t>
  </si>
  <si>
    <t>D+M Stůl kancelářský - Specifikace dle PD - D.1.5.c. - VÝPIS PRVKŮ VNITŘNÍHO VYBAVENÍ - 3f</t>
  </si>
  <si>
    <t>" Stůl s dřevěnou deskou na kovové podnoži vč. úchytů a otvoru pro vedení kabeláže.
Rozměr: 800×2000×750 mm. "</t>
  </si>
  <si>
    <t>790900307 SPC</t>
  </si>
  <si>
    <t>D+M Stůl kancelářský - Specifikace dle PD - D.1.5.c. - VÝPIS PRVKŮ VNITŘNÍHO VYBAVENÍ - 3g</t>
  </si>
  <si>
    <t>" Stůl s dřevěnou deskou na kovové podnoži vč. úchytů a otvoru pro vedení kabeláže.
Rozměr: 700×1950×750 mm. "</t>
  </si>
  <si>
    <t>790900308 SPC</t>
  </si>
  <si>
    <t>D+M Stůl kancelářský - Specifikace dle PD - D.1.5.c. - VÝPIS PRVKŮ VNITŘNÍHO VYBAVENÍ - 3h</t>
  </si>
  <si>
    <t>" Stůl s dřevěnou deskou na kovové podnoži vč. úchytů a otvoru pro vedení kabeláže.
Rozměr: 800×1600×750 mm. "</t>
  </si>
  <si>
    <t>790900309 SPC</t>
  </si>
  <si>
    <t>D+M Stůl pracovní - Specifikace dle PD - D.1.5.c. - VÝPIS PRVKŮ VNITŘNÍHO VYBAVENÍ - 3i</t>
  </si>
  <si>
    <t>" Pracovní stůl s deskou ze spárovky z bukového dřeva tl. 40 mm o nosnosti 400 kg a šuplíkovým kontejnerem se zásuvkami o nonosti 40 kg.
Rozměr: 685×2000×840 mm. "</t>
  </si>
  <si>
    <t>790900401 SPC</t>
  </si>
  <si>
    <t>D+M Kancelářský kontejner - Specifikace dle PD - D.1.5.c. - VÝPIS PRVKŮ VNITŘNÍHO VYBAVENÍ - 4a</t>
  </si>
  <si>
    <t>" Kancelářský kontejner pojízdný s centrálně uzamykatelnými zásuvkami.
Dynamická nosnost koleček: min. 40 kg. Statická nosnost: min. 80 kg. 
Rozměr: 429×600×546 mm. "</t>
  </si>
  <si>
    <t>790900501 SPC</t>
  </si>
  <si>
    <t>D+M Stůl jídelní - Specifikace dle PD - D.1.5.c. - VÝPIS PRVKŮ VNITŘNÍHO VYBAVENÍ - 5a</t>
  </si>
  <si>
    <t>" Dřevěný jídelní stůl masivní, z dubového dřeva.
Rozměr: 800×800×750 mm. "</t>
  </si>
  <si>
    <t>790900502 SPC</t>
  </si>
  <si>
    <t>D+M Stůl jídelní - Specifikace dle PD - D.1.5.c. - VÝPIS PRVKŮ VNITŘNÍHO VYBAVENÍ - 5b</t>
  </si>
  <si>
    <t>" Dřevěný jídelní stůl masivní se zaoblenými hranami.
Rozměr: 1000×2000×750 mm. "</t>
  </si>
  <si>
    <t>790900503 SPC</t>
  </si>
  <si>
    <t>D+M Stůl - pokoj - Specifikace dle PD - D.1.5.c. - VÝPIS PRVKŮ VNITŘNÍHO VYBAVENÍ - 5c</t>
  </si>
  <si>
    <t>790900504 SPC</t>
  </si>
  <si>
    <t>D+M Stůl - terasa - Specifikace dle PD - D.1.5.c. - VÝPIS PRVKŮ VNITŘNÍHO VYBAVENÍ - 5d</t>
  </si>
  <si>
    <t>" Zahrdní stůl na terasu s "deskou" z výpletu s oky.
Rozměr: 800×800×710 mm. "</t>
  </si>
  <si>
    <t>790900505 SPC</t>
  </si>
  <si>
    <t>D+M Stolek - Specifikace dle PD - D.1.5.c. - VÝPIS PRVKŮ VNITŘNÍHO VYBAVENÍ - 5e</t>
  </si>
  <si>
    <t>" Pracovní stolek atypických rozměrů vč. 4 ks kovových konzol pro ukotvení ve výšce 750 mm. "</t>
  </si>
  <si>
    <t>790900508 SPC</t>
  </si>
  <si>
    <t>D+M Odkládací stolek - Specifikace dle PD - D.1.5.c. - VÝPIS PRVKŮ VNITŘNÍHO VYBAVENÍ - 5f</t>
  </si>
  <si>
    <t>" Odkládací stolek atypických rozměrů vč. 4 ks kovových konzol pro ukotvení ve výšce 750 mm. "</t>
  </si>
  <si>
    <t>790900509 SPC</t>
  </si>
  <si>
    <t>D+M Stůl - Specifikace dle PD - D.1.5.c. - VÝPIS PRVKŮ VNITŘNÍHO VYBAVENÍ - 5h</t>
  </si>
  <si>
    <t>790900510 SPC</t>
  </si>
  <si>
    <t>D+M Stůl pracovní - Specifikace dle PD - D.1.5.c. - VÝPIS PRVKŮ VNITŘNÍHO VYBAVENÍ - 5j</t>
  </si>
  <si>
    <t>" Dřevěný pracovní stůl masivní, z dubového dřeva.
Rozměr: 1000×2500×750 mm. "</t>
  </si>
  <si>
    <t>790900601 SPC</t>
  </si>
  <si>
    <t>D+M Stůl konferenční - Specifikace dle PD - D.1.5.c. - VÝPIS PRVKŮ VNITŘNÍHO VYBAVENÍ - 6a</t>
  </si>
  <si>
    <t>" Dřevěný konferenční stůl masivní, z dubového dřeva.
Rozměr: 800×1200×500 mm. "</t>
  </si>
  <si>
    <t>790900602 SPC</t>
  </si>
  <si>
    <t>D+M Stůl - Specifikace dle PD - D.1.5.c. - VÝPIS PRVKŮ VNITŘNÍHO VYBAVENÍ - 6b</t>
  </si>
  <si>
    <t>" Dřevěný stůl masivní, z dubového dřeva.
Rozměr: Ø 800 mm, v. 750 mm. "</t>
  </si>
  <si>
    <t>790900701 SPC</t>
  </si>
  <si>
    <t>D+M Vestavná skříň - chodba - Specifikace dle PD - D.1.5.c. - VÝPIS PRVKŮ VNITŘNÍHO VYBAVENÍ - 7a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</si>
  <si>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1000×700×2600 mm.</t>
  </si>
  <si>
    <t>790900702 SPC</t>
  </si>
  <si>
    <t>D+M Skříňová sestava  - Specifikace dle PD - D.1.5.c. - VÝPIS PRVKŮ VNITŘNÍHO VYBAVENÍ - 7b</t>
  </si>
  <si>
    <r>
      <t xml:space="preserve">" Vestavná dřevěná skříňová sestava vyššího standardu rozdělena po výšce na dvě části, po délce na pět části.
</t>
    </r>
    <r>
      <rPr>
        <b/>
        <sz val="8"/>
        <color rgb="FF0000FF"/>
        <rFont val="Arial CE"/>
        <family val="2"/>
        <charset val="238"/>
      </rPr>
      <t>1. a 4. část:</t>
    </r>
    <r>
      <rPr>
        <sz val="8"/>
        <color rgb="FF0000FF"/>
        <rFont val="Arial CE"/>
        <family val="2"/>
        <charset val="238"/>
      </rPr>
      <t xml:space="preserve">
Spodní část skříňová se 2 výškově nastavitelnými policemi a plně otevíranými dvoukřídlovými dveřmi.
Horní část regálová výšky 1000 mm se 2 výškově nastavitelnými policemi, bez dvířek.
</t>
    </r>
    <r>
      <rPr>
        <b/>
        <sz val="8"/>
        <color rgb="FF0000FF"/>
        <rFont val="Arial CE"/>
        <family val="2"/>
        <charset val="238"/>
      </rPr>
      <t>2. a 3. část:</t>
    </r>
    <r>
      <rPr>
        <sz val="8"/>
        <color rgb="FF0000FF"/>
        <rFont val="Arial CE"/>
        <family val="2"/>
        <charset val="238"/>
      </rPr>
      <t xml:space="preserve">
Regálová část bez dvířek přes celou výčky rozdělena po délce 530 mm na regály.
V jedné část 5 pevných polic. Pro jeden úsek délky 1060 mm 10 pevných polic.
</t>
    </r>
    <r>
      <rPr>
        <b/>
        <sz val="8"/>
        <color rgb="FF0000FF"/>
        <rFont val="Arial CE"/>
        <family val="2"/>
        <charset val="238"/>
      </rPr>
      <t xml:space="preserve">5. část:
</t>
    </r>
    <r>
      <rPr>
        <sz val="8"/>
        <color rgb="FF0000FF"/>
        <rFont val="Arial CE"/>
        <family val="2"/>
        <charset val="238"/>
      </rPr>
      <t>Spodní část skříňová se 2 výškově nastavitelnými policemi a plně otevíranými dvoukřídlovými dveřmi.
Horní část skříňová výšky 1000 mm se 2 výškově nastavitelnými policemi a plně otevíranými dvoukřídlovými dveřmi ve 2 úsecích.
Rozměr jedné části: 1060×600×2000 mm.
Celkový rozměr: 5300×600×2000 mm."</t>
    </r>
  </si>
  <si>
    <t>790900703 SPC</t>
  </si>
  <si>
    <t>D+M Skříň - Specifikace dle PD - D.1.5.c. - VÝPIS PRVKŮ VNITŘNÍHO VYBAVENÍ - 7c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</si>
  <si>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dvoukřídlými dveřmi.
Rozměr: 1100×600×2600 mm.</t>
  </si>
  <si>
    <t>790900704 SPC</t>
  </si>
  <si>
    <t>D+M Skříň - Specifikace dle PD - D.1.5.c. - VÝPIS PRVKŮ VNITŘNÍHO VYBAVENÍ - 7d</t>
  </si>
  <si>
    <t>" Vestavná dřevěná policová skříň vyššího standardu rozdělena po výšcena tři části, po délce na dvě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 jedné části: 1200×600×2600 mm.
Celkový rozměr: 2400×600×2600 mm. "</t>
  </si>
  <si>
    <t>790900705 SPC</t>
  </si>
  <si>
    <t>D+M Vestavná skříň - pokoj - Specifikace dle PD - D.1.5.c. - VÝPIS PRVKŮ VNITŘNÍHO VYBAVENÍ - 7e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</si>
  <si>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1200×600×2600 mm.
Celkový rozměr: 2400×600×2600 mm. "</t>
  </si>
  <si>
    <t>790900706 SPC</t>
  </si>
  <si>
    <t>D+M Komoda - pokoj - Specifikace dle PD - D.1.5.c. - VÝPIS PRVKŮ VNITŘNÍHO VYBAVENÍ - 7f</t>
  </si>
  <si>
    <t>" Dřevěná komoda vyššího standardu s 8 zásuvkami se zpomalovači dojezdu dělenými ve dvou sloupcích po čtyřech.
Rozměr: 1200×500×900 mm. "</t>
  </si>
  <si>
    <t>790900707 SPC</t>
  </si>
  <si>
    <t>D+M Televizní stolek - Specifikace dle PD - D.1.5.c. - VÝPIS PRVKŮ VNITŘNÍHO VYBAVENÍ - 7g</t>
  </si>
  <si>
    <t>" Dřevěný televizní stolek vyššího standardu s jednou výškově nastavitelnou policí a dvoukřídlými plně otevíravými dveřmi.
Rozměr: 1200×400×500 mm. "</t>
  </si>
  <si>
    <t>790900708 SPC</t>
  </si>
  <si>
    <t>D+M Vestavná skříň - Specifikace dle PD - D.1.5.c. - VÝPIS PRVKŮ VNITŘNÍHO VYBAVENÍ - 7h</t>
  </si>
  <si>
    <t>" Vestavná dřevěná policová skříň vyššího standardu rozdělena po šířce i výšce na dvě části.
Spodní část skříňová se 4 výškově nastavitelnými policemi a plně otevíranými dvoukřídlovými dveřmi.
Horní část ze samostatné části výšky 600 mm bez polic s dvoukřidlými dveřmi.
Rozměr jedné části: 1100×700×2600 mm.
Celkový rozměr: 2200×700×2600 mm."</t>
  </si>
  <si>
    <t>790900709 SPC</t>
  </si>
  <si>
    <t>D+M Skříň - Specifikace dle PD - D.1.5.c. - VÝPIS PRVKŮ VNITŘNÍHO VYBAVENÍ - 7i</t>
  </si>
  <si>
    <t>" Vestavná dřevěná policová skříň vyššího standardu rozdělena na tři části.
Spodní část skříňová výšky 920 mm se 2 výškově nastavitelnými policemi a plně otevíranými dvoukřídlovými dveřmi.
Středová část skříňová výšky 1000 mm se 2 výškově nastavitelnými policemi a plně otevíranými dvoukřídlovými dveřmi.
Horní část ze samostatné části výšky 600 mm bez polic s dvoukřídlými dveřmi.
Rozměr: 1000×600×2600 mm.</t>
  </si>
  <si>
    <t>790900710 SPC</t>
  </si>
  <si>
    <t>D+M Vestavná skříň - Specifikace dle PD - D.1.5.c. - VÝPIS PRVKŮ VNITŘNÍHO VYBAVENÍ - 7j</t>
  </si>
  <si>
    <t>" Vestavná dřevěná policová skříň vyššího standardu rozdělena na tři části.
Spodní část skříňová výšky 920 mm se 2 výškově nastavitelnými policemi a plně otevíranými dvoukřídlovými dveřmi + plně otevíranými jednokřídlými dveřmi.
Středová část regálová výšky 1000 mm se 2 výškově nastavitelnými policemi.
Horní část skříňová výšky 600 mm s 1 výškově nastavitelnou policí a plně otevíranými dvoukřídlovými dveřmi + plně otevíranými jednokřídlými dveřmi.
Rozměr: 1400×600×2600 mm.</t>
  </si>
  <si>
    <t>790900711 SPC</t>
  </si>
  <si>
    <t>D+M Skříň rohová - Specifikace dle PD - D.1.5.c. - VÝPIS PRVKŮ VNITŘNÍHO VYBAVENÍ - 7k</t>
  </si>
  <si>
    <t>" Vestavná dřevěná policová skříň rohová vyššího standardu rozdělena na tři části.
Spodní část skříňová výšky 920 mm se 2 výškově nastavitelnými policemi a plně otevíranými dvoukřídlovými dveřmi.
Středová část regálová výšky 1000 mm se 2 výškově nastavitelnými policemi.
Horní část skříňová výšky 600 mm s 1 výškově nastavitelnou policí a plně otevíranými dvoukřídlovými dveřmi.
Rozměr: 980×565×2600 mm.</t>
  </si>
  <si>
    <t>790900712 SPC</t>
  </si>
  <si>
    <t>D+M Vestavná skříň - Specifikace dle PD - D.1.5.c. - VÝPIS PRVKŮ VNITŘNÍHO VYBAVENÍ - 7l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</si>
  <si>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900×400×2600 mm.</t>
  </si>
  <si>
    <t>790900713 SPC</t>
  </si>
  <si>
    <t>D+M Skříň na léky - Specifikace dle PD - D.1.5.c. - VÝPIS PRVKŮ VNITŘNÍHO VYBAVENÍ - 7m</t>
  </si>
  <si>
    <t>" Skříň na léky vyššího standardu rozdělena na dvě části.
Spodní část s plně otevíravými dvoudřídlými dveřmi.
Horná část s plně otevíranými dvoukřidlými dveřmi a s výsuvnou deskou v dolní části.
Rozměr: 800×570×1950 mm. "</t>
  </si>
  <si>
    <t>790900714 SPC</t>
  </si>
  <si>
    <t>D+M Kartotéka - Specifikace dle PD - D.1.5.c. - VÝPIS PRVKŮ VNITŘNÍHO VYBAVENÍ - 7n</t>
  </si>
  <si>
    <t xml:space="preserve"> </t>
  </si>
  <si>
    <t>" Kartoréka vyššího standardu se 4 zásuvkami pro formát A4 a zpomalovači dojezdu.
Rozměr: 430×570×1320 mm. "</t>
  </si>
  <si>
    <t>790900715 SPC</t>
  </si>
  <si>
    <t>D+M Vestavná skříň - pokoj - Specifikace dle PD - D.1.5.c. - VÝPIS PRVKŮ VNITŘNÍHO VYBAVENÍ - 7o</t>
  </si>
  <si>
    <t>" Vestavná dřevěná policová skříň vyššího standardu rozdělena po šířce i výšce na dvě části.
Spodní část skříňová se 5 výškově nastavitelnými policemi a plně otevíranými dvoukřídlovými dveřmi v jednom úseku. V druhém úseku se 2 pevnými policemi a tyčí na ramínka.
Horní část ze samostatné části výšky 600 mm s jednou výškově nastavitelnou policí s dvoukřidlými dveřmi.
Rozměr jedné části: 1275×600×2600 mm.
Celkový rozměr: 2550×600×2600 mm."</t>
  </si>
  <si>
    <t>790900716 SPC</t>
  </si>
  <si>
    <t>D+M Vestavná skříň - Specifikace dle PD - D.1.5.c. - VÝPIS PRVKŮ VNITŘNÍHO VYBAVENÍ - 7p</t>
  </si>
  <si>
    <t>" Vestavná dřevěná policová skříň vyššího standardu rozdělena po výšce na dvě části, po délce na čtyři části.
Spodní část skříňová se 4 výškově nastavitelnými policemi a plně otevíranými dvoukřídlovými dveřmi.
Horní část ze samostatné části výšky 600 mm bez polic s dvoukřidlými dveřmi.
Rozměr jedné části: 1100×700×2600 mm.
Celkový rozměr: 4400×700×2600 mm."</t>
  </si>
  <si>
    <t>790900717 SPC</t>
  </si>
  <si>
    <t>D+M Skříň - Specifikace dle PD - D.1.5.c. - VÝPIS PRVKŮ VNITŘNÍHO VYBAVENÍ - 7q</t>
  </si>
  <si>
    <t>" Vestavná dřevěná policová skříň vyššího standardu rozdělena na dvě části.
Spodní část skříňová se 4 výškově nastavitelnými policemi a plně otevíranými dvoukřídlovými dveřmi.
Horní část ze samostatné části výšky 600 mm bez polic s dvoukřidlými dveřmi.
Rozměr: 1200×600×2400 mm.</t>
  </si>
  <si>
    <t>790900718 SPC</t>
  </si>
  <si>
    <t>D+M Skříň dílenská - Specifikace dle PD - D.1.5.c. - VÝPIS PRVKŮ VNITŘNÍHO VYBAVENÍ - 7r</t>
  </si>
  <si>
    <t>" Dílenská skříň vyššího standardu svařovaná z kvalitního ocelového plechu s plně otevíranými dvoukřídlými dveřmi a 4 nastavitelnými policemi.
Nosnost polic 65 kg.
Rozměr: 800×600×1950 mm. "</t>
  </si>
  <si>
    <t>790900719 SPC</t>
  </si>
  <si>
    <t>D+M Vestavná skříň - Specifikace dle PD - D.1.5.c. - VÝPIS PRVKŮ VNITŘNÍHO VYBAVENÍ - 7s</t>
  </si>
  <si>
    <t>" Vestavná dřevěná policová skříň vyššího standardu rozdělena po výšce na dvě části, po délce na tři části.
Spodní část skříňová se 4 výškově nastavitelnými policemi a plně otevíranými dvoukřídlovými dveřmi.
Horní část skříňová výšky 1000 mm se 2 výškově nastavitelnými policemi a plně otevíranými dvoukřídlovými dveřmi.
Rozměr jedné části: 1400×600×3000 mm.
Celkový rozměr: 4200×600×2600 mm."</t>
  </si>
  <si>
    <t>790900720 SPC</t>
  </si>
  <si>
    <t>D+M Vozík zdravotnický - Specifikace dle PD - D.1.5.c. - VÝPIS PRVKŮ VNITŘNÍHO VYBAVENÍ - 7t</t>
  </si>
  <si>
    <t>" Víceúčelový zdravotnický vozík na kolečkách s brzdami s vnitřními vaničkami. 
3× vnitřní vanička 10 l, 2× vnitřní vanička 22 l.
Rozměr: 570×550×1050 mm. "</t>
  </si>
  <si>
    <t>790900721 SPC</t>
  </si>
  <si>
    <t>D+M Knihovna - Specifikace dle PD - D.1.5.c. - VÝPIS PRVKŮ VNITŘNÍHO VYBAVENÍ - 7u</t>
  </si>
  <si>
    <t>" Dřevěná policová skříň vyššího standardu se 2 výškově nastavitelnými policemi a plně otevíranými dvoukřídlovými dveřmi ve spodní části. 
V horní části otevřená knihovna s 2 výškově nastavitelnými policemi.
Rozměr: 1200×400×2000 mm.</t>
  </si>
  <si>
    <t>790900722 SPC</t>
  </si>
  <si>
    <t>D+M Skříň - Specifikace dle PD - D.1.5.c. - VÝPIS PRVKŮ VNITŘNÍHO VYBAVENÍ - 7v</t>
  </si>
  <si>
    <t>" Dřevěná policová skříň vyššího standardu se 4 výškově nastavitelnými policemi a plně otevíranými dvoukřídlovými dveřmi.
Rozměr: 1200×600×2000 mm.</t>
  </si>
  <si>
    <t>790900723 SPC</t>
  </si>
  <si>
    <t>D+M Skříňová sestava - Specifikace dle PD - D.1.5.c. - VÝPIS PRVKŮ VNITŘNÍHO VYBAVENÍ - 7w</t>
  </si>
  <si>
    <t>" Vestavná dřevěná skříňová sestava vyššího standardu rozdělena po výšce na dvě části, po délce na pět části.
Spodní část skříňová se 2 výškově nastavitelnými policemi a plně otevíranými dvoukřídlovými dveřmi.
Horní část skříňová výšky 1000 mm se 2 výškově nastavitelnými policemi a plně otevíranými dvoukřídlovými dveřmi ve 2 úsecích - Ve 3 úsecích regálová část bez dvířek se 2 nastavitelnými policemi.
Rozměr jedné části: 1000×400×2000 mm.
Celkový rozměr: 5000×400×2000 mm."</t>
  </si>
  <si>
    <t>790900724 SPC</t>
  </si>
  <si>
    <t>D+M Skříň - Specifikace dle PD - D.1.5.c. - VÝPIS PRVKŮ VNITŘNÍHO VYBAVENÍ - 7x</t>
  </si>
  <si>
    <t>" Dřevěná skříň vyššího standardu se 2 výškově nastavitelnými policemi a 2  plně otevíranými dvoukřídlovými dveřmi.
Spodní část určena pro uložení lednice a trezoru.
Rozměr: 1200×600×2000 mm.</t>
  </si>
  <si>
    <t>790900801 SPC</t>
  </si>
  <si>
    <t>D+M Skříň - Specifikace dle PD - D.1.5.c. - VÝPIS PRVKŮ VNITŘNÍHO VYBAVENÍ - 8a</t>
  </si>
  <si>
    <t>" Dřevěná policová skříň vyššího standardu se 4 výškově nastavitelnými policemi a 2 plně otevíranými křídlovými dveřmi.
Rozměr: 450×600×2600 mm.</t>
  </si>
  <si>
    <t>790900901 SPC</t>
  </si>
  <si>
    <t>D+M Police - pokoj - Specifikace dle PD - D.1.5.c. - VÝPIS PRVKŮ VNITŘNÍHO VYBAVENÍ - 9a</t>
  </si>
  <si>
    <t>" Police z oboustanně laminované dřevotřískové desky tl. 18 mm.
Součástí 1 ks police také 3 bajonetové závěsy.
Rozměr: 1200×250×300 mm. "</t>
  </si>
  <si>
    <t>790900902 SPC</t>
  </si>
  <si>
    <t>D+M Police - Specifikace dle PD - D.1.5.c. - VÝPIS PRVKŮ VNITŘNÍHO VYBAVENÍ - 9b</t>
  </si>
  <si>
    <t>" Police z oboustanně laminované dřevotřískové desky tl. 25 mm.
Součástí 1 ks police také 2 ks ocelových konzol pro uchycení.
Rozměr: 1600×300 mm. "</t>
  </si>
  <si>
    <t>790901001 SPC</t>
  </si>
  <si>
    <t>D+M Regál - Specifikace dle PD - D.1.5.c. - VÝPIS PRVKŮ VNITŘNÍHO VYBAVENÍ - 10a</t>
  </si>
  <si>
    <t>" Kovový regál z pevné ocelové konstrukce s 5 výškově nastavitelnými policemi.
Nosnost jedné police: 100 kg.
Rozměr: 1000×400×2000 mm. "</t>
  </si>
  <si>
    <t>790901002 SPC</t>
  </si>
  <si>
    <t>D+M Regál - Specifikace dle PD - D.1.5.c. - VÝPIS PRVKŮ VNITŘNÍHO VYBAVENÍ - 10b</t>
  </si>
  <si>
    <t>" Archivační policový regál kovové konstrukce s 7 výškově nastavitelnými policemi.
Nosnost jedné police: 150 kg.
Rozměr: 1200×600×2500 mm. "</t>
  </si>
  <si>
    <t>790901003 SPC</t>
  </si>
  <si>
    <t>D+M Regál - Specifikace dle PD - D.1.5.c. - VÝPIS PRVKŮ VNITŘNÍHO VYBAVENÍ - 10c</t>
  </si>
  <si>
    <t>" Archivační policový regál kovové konstrukce s 7 výškově nastavitelnými policemi.
Nosnost jedné police: 150 kg.
Rozměr: 1200×320×2500 mm. "</t>
  </si>
  <si>
    <t>790901004 SPC</t>
  </si>
  <si>
    <t>D+M Regál - Specifikace dle PD - D.1.5.c. - VÝPIS PRVKŮ VNITŘNÍHO VYBAVENÍ - 10d</t>
  </si>
  <si>
    <t>" Archivační policový regál kovové konstrukce s 7 výškově nastavitelnými policemi.
Nosnost jedné police: 150 kg.
Rozměr: 900×320×2500 mm. "</t>
  </si>
  <si>
    <t>790901005 SPC</t>
  </si>
  <si>
    <t>D+M Regál - Specifikace dle PD - D.1.5.c. - VÝPIS PRVKŮ VNITŘNÍHO VYBAVENÍ - 10e</t>
  </si>
  <si>
    <t>" Kovový regál z pevné ocelové konstrukce s 6 výškově nastavitelnými policemi.
Nosnost jedné police: 75 kg.
Rozměr: 750×300×1800 mm. "</t>
  </si>
  <si>
    <t>790901006 SPC</t>
  </si>
  <si>
    <t>D+M Skříň policová - Specifikace dle PD - D.1.5.c. - VÝPIS PRVKŮ VNITŘNÍHO VYBAVENÍ - 10f</t>
  </si>
  <si>
    <t>790901007 SPC</t>
  </si>
  <si>
    <t>D+M Regál - Specifikace dle PD - D.1.5.c. - VÝPIS PRVKŮ VNITŘNÍHO VYBAVENÍ - 10g</t>
  </si>
  <si>
    <t>790901008 SPC</t>
  </si>
  <si>
    <t>D+M Regál - Specifikace dle PD - D.1.5.c. - VÝPIS PRVKŮ VNITŘNÍHO VYBAVENÍ - 10h</t>
  </si>
  <si>
    <t>790901009 SPC</t>
  </si>
  <si>
    <t>D+M Regál - Specifikace dle PD - D.1.5.c. - VÝPIS PRVKŮ VNITŘNÍHO VYBAVENÍ - 10i</t>
  </si>
  <si>
    <t>790901010 SPC</t>
  </si>
  <si>
    <t>D+M Skříň policová  - Specifikace dle PD - D.1.5.c. - VÝPIS PRVKŮ VNITŘNÍHO VYBAVENÍ - 10j</t>
  </si>
  <si>
    <t>790901011 SPC</t>
  </si>
  <si>
    <t>D+M Regál - Specifikace dle PD - D.1.5.c. - VÝPIS PRVKŮ VNITŘNÍHO VYBAVENÍ - 10k</t>
  </si>
  <si>
    <t>790901201 SPC</t>
  </si>
  <si>
    <t>D+M Noční stolek s integrovanou jídelní deskou - levý - Specifikace dle PD - D.1.5.c. - VÝPIS PRVKŮ VNITŘNÍHO VYBAVENÍ - 12a</t>
  </si>
  <si>
    <t xml:space="preserve">" Noční stolek vyššího standardu s výškově nastavitelnou a otočnou jídelní deskou.
Rozměr stolku: 700×470×779 mm
Rozměr desky: 345×600×740 - 1100 mm. " </t>
  </si>
  <si>
    <t>790901202 SPC</t>
  </si>
  <si>
    <t>D+M Noční stolek s integrovanou jídelní deskou - pravý - Specifikace dle PD - D.1.5.c. - VÝPIS PRVKŮ VNITŘNÍHO VYBAVENÍ - 12b</t>
  </si>
  <si>
    <t>790901301 SPC</t>
  </si>
  <si>
    <t>D+M Věšáková stěna s botníkem - Specifikace dle PD - D.1.5.c. - VÝPIS PRVKŮ VNITŘNÍHO VYBAVENÍ - 13a</t>
  </si>
  <si>
    <t>" Věšáková stěna s botníkem vyššího standardu a 4 ks dvojháčků.
Rozměr: 900×300×2000 mm. "</t>
  </si>
  <si>
    <t>790901302 SPC</t>
  </si>
  <si>
    <t>D+M Věšák stojanový - Specifikace dle PD - D.1.5.c. - VÝPIS PRVKŮ VNITŘNÍHO VYBAVENÍ - 13b</t>
  </si>
  <si>
    <t>"Kovový věšák s 3 rameny a 3 háčky.
Rozměr: 510×440×1670 mm. "</t>
  </si>
  <si>
    <t>790901401 SPC</t>
  </si>
  <si>
    <t>D+M Odpadkový koš - Specifikace dle PD - D.1.5.c. - VÝPIS PRVKŮ VNITŘNÍHO VYBAVENÍ - 14a</t>
  </si>
  <si>
    <t>" Drátěný odpadkový koš s objemem 12 l.
Rozměr: Ø 295 mm, v. 342 mm. "</t>
  </si>
  <si>
    <t>790901402 SPC</t>
  </si>
  <si>
    <t>D+M Odpadkový koš na tříděný odpad - Specifikace dle PD - D.1.5.c. - VÝPIS PRVKŮ VNITŘNÍHO VYBAVENÍ - 14b</t>
  </si>
  <si>
    <t>" Odpadkový koš na tříděný odpad - objem 3× 9 l.
Rozměr: 600×200×400 mm. "</t>
  </si>
  <si>
    <t>790901403 SPC</t>
  </si>
  <si>
    <t>D+M Hygienický dvojbox - Specifikace dle PD - D.1.5.c. - VÝPIS PRVKŮ VNITŘNÍHO VYBAVENÍ - 14c</t>
  </si>
  <si>
    <t>" Hygienický dvojbox s pedálem a ERGO madlem rozdělen na 2 části o objemu 150 l.
Rozměr: 980×550×1050 mm. "</t>
  </si>
  <si>
    <t>790901404 SPC</t>
  </si>
  <si>
    <t>D+M Odpadkový koš - Specifikace dle PD - D.1.5.c. - VÝPIS PRVKŮ VNITŘNÍHO VYBAVENÍ - 14d</t>
  </si>
  <si>
    <t>" Odpadkový koš s pedálem.
Objem 12 l.
Rozměr: Ø 250 mm, v. 400 mm. "</t>
  </si>
  <si>
    <t>790901601 SPC</t>
  </si>
  <si>
    <t>D+M Trezor - Specifikace dle PD - D.1.5.c. - VÝPIS PRVKŮ VNITŘNÍHO VYBAVENÍ - 16a</t>
  </si>
  <si>
    <t>" Trezor  s dvoustěnným korpusem a celoobvodovou protipožární tdážkou.
Bezpečnostní stupeň B.
Rozmer: 380×425×805 mm. "</t>
  </si>
  <si>
    <t>790901701 SPC</t>
  </si>
  <si>
    <t>D+M Kadeřnický stolek se zrcadly - Specifikace dle PD - D.1.5.c. - VÝPIS PRVKŮ VNITŘNÍHO VYBAVENÍ - 17a</t>
  </si>
  <si>
    <t xml:space="preserve">" Kadeřnický stolek se zrcadly, oboustranný.
Z každé strany je stolek vybaven zrcadlem, odkládacím prostorem, zásuvkou, integrovanou opěrkou nohy a držákem na fén.
Barva: hnědá dýha.
Rozměr (š×v×hl): 820×1800×480 mm. " </t>
  </si>
  <si>
    <t>790901702 SPC</t>
  </si>
  <si>
    <t>D+M Kadeřnické křeslo - Specifikace dle PD - D.1.5.c. - VÝPIS PRVKŮ VNITŘNÍHO VYBAVENÍ - 17b</t>
  </si>
  <si>
    <t xml:space="preserve">" Kadeřnické křeslo otočné o 360 , s nastavitelnou výškou sedáku pomocí hydraulického čerpadla - 45 - 56,5 cm.
Křeslo s ocelovou konstrukcí křesla, čalouněním z koženky, opěrkou na nohy.
Barva: černá.
Rozměr plochy k sezení: 580×520×1250 mm. " </t>
  </si>
  <si>
    <t>790901703 SPC</t>
  </si>
  <si>
    <t>D+M Sušící helma na stojanu - Specifikace dle PD - D.1.5.c. - VÝPIS PRVKŮ VNITŘNÍHO VYBAVENÍ - 17c</t>
  </si>
  <si>
    <t>" Mobilní sušící helma na stojanu.
Výkon: 1,1 kW. Teplota 75°C. Časovač: 0 - 60 min.
Rozměry: Ø helmy - 300 mm, v. 1250-1550 mm. "</t>
  </si>
  <si>
    <t>790901801 SPC</t>
  </si>
  <si>
    <t>D+M Samozavlažovací květináč vč. interiérových rostlin - Specifikace dle PD - D.1.5.c. - VÝPIS PRVKŮ VNITŘNÍHO VYBAVENÍ - 18a</t>
  </si>
  <si>
    <t xml:space="preserve">" Samozavlžovací květináč platový s ukazatelem hladiny vody a pojezdovými kolečky.
Barva: bílá.
Rozměr (š×hl×v): 750×300×430 mm. " </t>
  </si>
  <si>
    <t>" Součástí také interiérové rostliny nenáročné na pěstování a údržbu vč jejich prvního zalití po zasazení. "</t>
  </si>
  <si>
    <t>" - Samozavlažovací květináč "</t>
  </si>
  <si>
    <t>" - Interiérové rostliny vč. zalití - Aglaonema silver bay " 2*2</t>
  </si>
  <si>
    <t>" - Interiérové rostliny vč. zalití - Sansevieria Spikes " 3*3</t>
  </si>
  <si>
    <t>" - Substrát pro doplnění do květináčů - předpoklad na 1 květináč - substrát 100 l → 2x 50 l "</t>
  </si>
  <si>
    <t>790901802 SPC</t>
  </si>
  <si>
    <t>D+M Vitrína - Specifikace dle PD - D.1.5.c. - VÝPIS PRVKŮ VNITŘNÍHO VYBAVENÍ - 18b</t>
  </si>
  <si>
    <t xml:space="preserve">" Interiérová informační vitrína.
Vitrína tvořena hliníkovým rámem a zasklením z plexiskla a magnetickým popisovatelným povrchem, pro formáty 8×A4 Součásti je vestavěný zámek..
Rozměr (dl×tl×v): 931×26×655 mm. " </t>
  </si>
  <si>
    <t>790901803 SPC</t>
  </si>
  <si>
    <t>D+M Držák prádelních šňůr vč. prádelní šňůry - Specifikace dle PD - D.1.5.c. - VÝPIS PRVKŮ VNITŘNÍHO VYBAVENÍ - 18c</t>
  </si>
  <si>
    <t xml:space="preserve">" Ocelový držák prádelní šňůry s 8 háčky.
Barva: pozink:
Délka: 800 mm " </t>
  </si>
  <si>
    <t xml:space="preserve">" Prádelní šňůra odolná vůči přetržení a klimatickým podmínkám, s ocelovým lankem.
Délka: 30 m " </t>
  </si>
  <si>
    <t>" - Držák prádelní šňůry "</t>
  </si>
  <si>
    <t>" - Prádelní šňůra - Předkopklad - 2 ks dl. 30,0 m "</t>
  </si>
  <si>
    <t>790901804 SPC</t>
  </si>
  <si>
    <t>D+M Garnýž - Specifikace dle PD - D.1.5.c. - VÝPIS PRVKŮ VNITŘNÍHO VYBAVENÍ - 18d</t>
  </si>
  <si>
    <t xml:space="preserve">" Kovová garnýž vč. koncovek, držáku a kroužků s žabkami.
Délka 1 ks - 4,0 m. " </t>
  </si>
  <si>
    <t xml:space="preserve">" 1. NP " </t>
  </si>
  <si>
    <t xml:space="preserve">" 2. NP " </t>
  </si>
  <si>
    <t xml:space="preserve">" 3. NP " </t>
  </si>
  <si>
    <t>790901805 SPC</t>
  </si>
  <si>
    <t>D+M Záclona - Specifikace dle PD - D.1.5.c. - VÝPIS PRVKŮ VNITŘNÍHO VYBAVENÍ - 18e</t>
  </si>
  <si>
    <t>pár</t>
  </si>
  <si>
    <t xml:space="preserve">" Závěsy bez vzoru, s olůvkem ve spodní části. 
Barva: bílá.
Rozměr (š×v) 1 ks:  2,5×3,0 m. " </t>
  </si>
  <si>
    <t>" POZN: 1 pár = 2 ks záclon do jedné místnosti. "</t>
  </si>
  <si>
    <t>790901806 SPC</t>
  </si>
  <si>
    <t>D+M Závěsy - Specifikace dle PD - D.1.5.c. - VÝPIS PRVKŮ VNITŘNÍHO VYBAVENÍ - 18f</t>
  </si>
  <si>
    <t xml:space="preserve">" Závěsy bez vzoru. 
Barva: Tmavě žlutá.
Rozměr (š×v) 1 ks: 1,45×3,0 m. " </t>
  </si>
  <si>
    <t>" POZN: 1 pár = 2 ks závěsů do jedné místnosti. "</t>
  </si>
  <si>
    <t>790902003 SPC</t>
  </si>
  <si>
    <t>D+M Žebřiny - Specifikace dle PD - D.1.5.c. - VÝPIS PRVKŮ VNITŘNÍHO VYBAVENÍ - 20c</t>
  </si>
  <si>
    <t>" Dřevěné žebřiny.
Nosnost 120 kg. 
Rozměr: 800×150×2400 mm. "</t>
  </si>
  <si>
    <t>790902004 SPC</t>
  </si>
  <si>
    <t>D+M Židle lékařská - Specifikace dle PD - D.1.5.c. - VÝPIS PRVKŮ VNITŘNÍHO VYBAVENÍ - 20d</t>
  </si>
  <si>
    <t>" Lékařská židle s opěrákem.
Nosnost 110 kg. 
Rozměr: Ø 420 mm, v: 530 - 600 mm. "</t>
  </si>
  <si>
    <t>Pozn.ámka: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</si>
  <si>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jednozn.ačně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</si>
  <si>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D.1.1.c.07. VÝPIS OSTATNÍCH VÝROBKŮ - INTERIÉROVÉ VYBAVENÍ</t>
  </si>
  <si>
    <t>Dostavba Domova pro seniory ve Vrchlabí - PD
INTERIÉROVÉ VYBAVENÍ</t>
  </si>
  <si>
    <t>D.1.5. VNITŘNÍ VYBAVENÍ - INTERIÉROVÉ VYBAVENÍ</t>
  </si>
  <si>
    <t>Datum: 07/2024</t>
  </si>
  <si>
    <t>998790253 SPC</t>
  </si>
  <si>
    <t>Přesun hmot ruční pro ostatní výrobky v objektech v do 24 m</t>
  </si>
  <si>
    <t>Část:  INTERIÉROVÉ VYBAVENÍ</t>
  </si>
  <si>
    <t>D+M Dávkovač  na tekuté mýdlo - Specifikace dle PD - D.1.1.c.07. VÝPIS OSTATNÍCH VÝROBKŮ - H22</t>
  </si>
  <si>
    <t>D+M Háček na oděvy - Specifikace dle PD - D.1.1.c.07. VÝPIS OSTATNÍCH VÝROBKŮ - H21</t>
  </si>
  <si>
    <t>" Mobilní kadeřnické umyvadlo z plastu a kovu s možností nastavení výšky 974 až 1370 mm a nakloněním o 180 °.
Délka odtokové trubky ± 1,5 m. "</t>
  </si>
  <si>
    <t>" Kadeřnické křeslo ocelové konstrukce s nastavitelnou opěrkou hlavy, na rukou a nohou + polohovatelná opěrka zad.
Křeslo otočné o 360 °s nastavitelnou výškou a čalouněním z koženky. "</t>
  </si>
  <si>
    <t>" Dvojitá šatní skříňka s lavičkou ze svařované konstrukce z ocelového plechu tl. 0,6 mm.
Povrch: práškový lak. 
Barva: RAL 7035 - světle šedá.
Lavička s DTD desky.
Skříň dělena na samostatné oddíly po 400 mm. Vybavení 1 oddílu (skříňky je:
 - otočný zámek s kaldkou, police, šatní tyč,2× plastový háček, zrcátko, jmenovka na dveřích. 
Rozměr: 2170x800x500/800 mm. "</t>
  </si>
  <si>
    <t>" Nástěnný zásobník toaletního papíru z nerezové oceli pro role Ø max 240 mm, se zámkem a průzorem pro kontrolu množství.
Rozměr: 130 mm, Ø 290 mm. "</t>
  </si>
  <si>
    <t>" Držák toaletního papíru z nerezi.
Rozměr: 160×135×90 mm. "</t>
  </si>
  <si>
    <t>" Nerezový nástěnný dávkovač na dezinfekci, aktivace pomocí senzoru.
Rozměr: 278×116×130 mm. "</t>
  </si>
  <si>
    <t>" Nerezový nástěnný dávkovač na tekuté mýdlo, aktivace pomocí senzoru.
Rozměr: 278×116×130 mm. "</t>
  </si>
  <si>
    <t>" Nerezový / plastový  nástěnný zásobník papírových ručníků se zámkem a aktivací pomocí senzoru.
Rozměr: 373×345×204 mm. "</t>
  </si>
  <si>
    <t>" Nereezový hranatý odpadkový koš bez víka s vnitřní vyjímatelnou plastovou nádobou o objemu 10 l.
Rozměr: 330×288×158 mm. "</t>
  </si>
  <si>
    <t>" Nerezový odpadkový koš bez víka o objemu 50 l.
Rozměr: 614×395×253 mm. "</t>
  </si>
  <si>
    <t>" Dvojháček na oděvy.
Rozměr: 55×113×70 mm. "</t>
  </si>
  <si>
    <t>" Dávkovač tekutého mýdla z chromu a matného skla s nádobou o objemu 200 ml.
Rozměr: 83×65×240 mm. "</t>
  </si>
  <si>
    <t>" Plastový nástěnný držák pro uchycení úklidového nářadí vč. 6 ks výklopných háčků.
Použití pro tyče Ø 20 - 30 mm.
Rozměr: 405×60×105 mm. "</t>
  </si>
  <si>
    <t>" Kovový policový set pro uchycení na stěnu 
Barva: bílá.
Rozměr: 828×496×320 mm. "</t>
  </si>
  <si>
    <t>" Balící (pracovní) stůl pro prádlo na kolečkách.
Rozměr: 2000×800×910 mm. "</t>
  </si>
  <si>
    <t>" Drátěný vozík na čisté pprádlo se 3 přenastavitelnými policemi a 2 sklopnými držadly.
Součástí jsou také 4 otočná kolečka s blokací a 5. kolečko uprostřed pro snadné manévrování. "</t>
  </si>
  <si>
    <t>" Vozík na špinavé prádlo uzavřený s otevíráním vík pomocí nožních pedálů ze stabilní konstrukce z ocelových trubek.
Součástí jsou plastová víka s prolisy a 4 otočná kolečka. "</t>
  </si>
  <si>
    <t>" Přepravní vozík na mokré prádlo z eloxovaného hliníku s bočními chráničy z gumy.
Součástí je vnitřní zdvihací podstavec + 2 pevná a 2 otočná kola.
Rozměr: 1030×630×800 mm. "</t>
  </si>
  <si>
    <t>" Přepravní vozík na suché prádlo se čtyřmi gumovými koly.
Rozměr: 720×960×850 mm. "</t>
  </si>
  <si>
    <t>" Úklidový vozík modulárního typu ve kvalitním provedení s opláštěním, které zaručuje bezpečnný převoz úklidových prostředků a vybavení. vč. uzamčení vyjímatelné vany proti vylití vody a prostředků na podlahu. Vozík umožňuje bezdotykové ždímání. "</t>
  </si>
  <si>
    <t>" Vozík obsahuje mj.:
 - bavlněný mop na mokré stírání + plastový magnetický držák + hliníková tyč;
 - 1× vertikální ždímač;
 - 1× vědro o objemu 17 l;
 - 1× vědro o objemu 10 l;
 - 1× skříňku pro úklidovou techniku / chemii;
 - 1× box pod vaky do vnitřního prostoru;
 - 2× box o objemu 6 l umístěné na bocích vozíku;
 - 2× vědro s víkem o objemu 8 l. "</t>
  </si>
  <si>
    <t>Objekt:   D.1.5. VNITŘNÍ VYBAVENÍ</t>
  </si>
  <si>
    <t xml:space="preserve">Cena jednotková </t>
  </si>
  <si>
    <t>D.1.5.1.c.01. VÝPIS PRVKŮ VNITŘNÍHO VYBAVENÍ - INTERIÉROVÉ VYBAVENÍ</t>
  </si>
  <si>
    <t>83a</t>
  </si>
  <si>
    <t>83b</t>
  </si>
  <si>
    <t>83c</t>
  </si>
  <si>
    <t>83d</t>
  </si>
  <si>
    <t>85a</t>
  </si>
  <si>
    <t>85b</t>
  </si>
  <si>
    <t>" Židle kancelářská s opěrákem, opěrkou hlavy a sedákem ze síťoviny. Židle je vybavena houpací mechanikou a dvěma páčkami pro nastavení výšky sezení a pohybu opěradla.
Nosnost: 150 kg.
Rozměr: 500×500×1120 - 1270 mm. "</t>
  </si>
  <si>
    <t>" Židle kancelářská s texilním opěrákem a sedákem. Židle je vybavena houpací mechanikou a dvěma páčkami pro nastavení výšky sezení a pohybu opěradla.
Nosnost: 150 kg.
Rozměr: 670×510×1020 - 1130 mm. "</t>
  </si>
  <si>
    <t>790901811 SPC</t>
  </si>
  <si>
    <t>790901812 SPC</t>
  </si>
  <si>
    <t>790901813 SPC</t>
  </si>
  <si>
    <t>767892309 SPC</t>
  </si>
  <si>
    <t>790901831 SPC</t>
  </si>
  <si>
    <t>790901832 SPC</t>
  </si>
  <si>
    <t>Objekt :</t>
  </si>
  <si>
    <t>VEDLEJŠÍ  ROZPOČTOVÉ A OSTATNÍ NÁKLADY</t>
  </si>
  <si>
    <t>Díl:</t>
  </si>
  <si>
    <t>000</t>
  </si>
  <si>
    <t>Vedlejší rozpočtové a ostatní náklady</t>
  </si>
  <si>
    <t>Např. dle §8, §9, §10 apod. vyhlášky č.169/2016 Sb., rozpočtových standardů apod.</t>
  </si>
  <si>
    <t>Projektové a další práce</t>
  </si>
  <si>
    <t>Celkem za</t>
  </si>
  <si>
    <t>Jednotkové ceny zahrnují náklady na  dodávku a montáž, dopravu, předepsané zkoušky, revize, manipulační řády, zaškolení obsluhy, veškeré a kompletní náklady není-li uvedeno jinak.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</si>
  <si>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</si>
  <si>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Provozní vlivy - úklid apod.</t>
  </si>
  <si>
    <t>Ostatní náklady - vzorkování apod.</t>
  </si>
  <si>
    <t>Zařízení staveniště vč. příslušenství - zřízení, pronájem, zrušení</t>
  </si>
  <si>
    <t>070001000 RTO</t>
  </si>
  <si>
    <t>030001000 RTO</t>
  </si>
  <si>
    <t>090001000 RTO</t>
  </si>
  <si>
    <t>010001000 RTO</t>
  </si>
  <si>
    <t>Soupis prací</t>
  </si>
  <si>
    <t>SOUPIS PRACÍ</t>
  </si>
  <si>
    <r>
      <t xml:space="preserve">" Dřevěná policová skříň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</si>
  <si>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</si>
  <si>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900×600×1800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</si>
  <si>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1000×500×2000 mm.</t>
    </r>
  </si>
  <si>
    <r>
      <t xml:space="preserve">" Dřevěná policová skříň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3 výškově nastavitelnými policemi.
Rozměr: 900×400×2000 mm.</t>
    </r>
  </si>
  <si>
    <r>
      <t xml:space="preserve">" Dřevěný policový regál vyššího standardu </t>
    </r>
    <r>
      <rPr>
        <sz val="8"/>
        <color rgb="FFFF0000"/>
        <rFont val="Arial CE"/>
        <family val="2"/>
        <charset val="238"/>
      </rPr>
      <t>z kvalitního borovicového masivu tl. 25 mm</t>
    </r>
    <r>
      <rPr>
        <sz val="8"/>
        <color indexed="12"/>
        <rFont val="Arial CE"/>
        <family val="2"/>
        <charset val="238"/>
      </rPr>
      <t xml:space="preserve"> s 2 výškově nastavitelnými policemi.
Rozměr: 1000×600×2400 mm.</t>
    </r>
  </si>
  <si>
    <r>
      <t xml:space="preserve">" POZN: Součástí skříně </t>
    </r>
    <r>
      <rPr>
        <sz val="8"/>
        <color rgb="FFFF0000"/>
        <rFont val="Arial CE"/>
        <family val="2"/>
        <charset val="238"/>
      </rPr>
      <t>je</t>
    </r>
    <r>
      <rPr>
        <sz val="8"/>
        <color rgb="FF0000FF"/>
        <rFont val="Arial CE"/>
        <family val="2"/>
        <charset val="238"/>
      </rPr>
      <t xml:space="preserve"> 1</t>
    </r>
    <r>
      <rPr>
        <sz val="8"/>
        <color rgb="FFFF0000"/>
        <rFont val="Arial CE"/>
        <family val="2"/>
        <charset val="238"/>
      </rPr>
      <t xml:space="preserve"> ks vnitřního kovového trezoru o objemu 5 l a elektronickým zámkem</t>
    </r>
    <r>
      <rPr>
        <sz val="8"/>
        <color rgb="FF0000FF"/>
        <rFont val="Arial CE"/>
        <family val="2"/>
        <charset val="238"/>
      </rPr>
      <t xml:space="preserve"> pro </t>
    </r>
    <r>
      <rPr>
        <sz val="8"/>
        <color rgb="FFFF0000"/>
        <rFont val="Arial CE"/>
        <family val="2"/>
        <charset val="238"/>
      </rPr>
      <t>uložení</t>
    </r>
    <r>
      <rPr>
        <sz val="8"/>
        <color rgb="FF0000FF"/>
        <rFont val="Arial CE"/>
        <family val="2"/>
        <charset val="238"/>
      </rPr>
      <t xml:space="preserve"> věcí. "</t>
    </r>
  </si>
  <si>
    <r>
      <t xml:space="preserve">" POZN: Součástí skříně </t>
    </r>
    <r>
      <rPr>
        <sz val="8"/>
        <color rgb="FFFF0000"/>
        <rFont val="Arial CE"/>
        <family val="2"/>
        <charset val="238"/>
      </rPr>
      <t>jsou</t>
    </r>
    <r>
      <rPr>
        <sz val="8"/>
        <color rgb="FF0000FF"/>
        <rFont val="Arial CE"/>
        <family val="2"/>
        <charset val="238"/>
      </rPr>
      <t xml:space="preserve"> </t>
    </r>
    <r>
      <rPr>
        <sz val="8"/>
        <color rgb="FFFF0000"/>
        <rFont val="Arial CE"/>
        <family val="2"/>
        <charset val="238"/>
      </rPr>
      <t>2 ks vnitřních kovových trezorů o objemu 5 l a elektronickým zámkem</t>
    </r>
    <r>
      <rPr>
        <sz val="8"/>
        <color rgb="FF0000FF"/>
        <rFont val="Arial CE"/>
        <family val="2"/>
        <charset val="238"/>
      </rPr>
      <t xml:space="preserve"> pro </t>
    </r>
    <r>
      <rPr>
        <sz val="8"/>
        <color rgb="FFFF0000"/>
        <rFont val="Arial CE"/>
        <family val="2"/>
        <charset val="238"/>
      </rPr>
      <t>uložení</t>
    </r>
    <r>
      <rPr>
        <sz val="8"/>
        <color rgb="FF0000FF"/>
        <rFont val="Arial CE"/>
        <family val="2"/>
        <charset val="238"/>
      </rPr>
      <t xml:space="preserve"> věcí.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</si>
</sst>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;\-#,##0.000"/>
    <numFmt numFmtId="165" formatCode="#,##0.000"/>
    <numFmt numFmtId="166" formatCode="0.0%"/>
    <numFmt numFmtId="167" formatCode="#,##0.00_ ;\-#,##0.00\ 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u/>
      <sz val="8"/>
      <color indexed="10"/>
      <name val="Arial CE"/>
      <family val="2"/>
      <charset val="238"/>
    </font>
    <font>
      <sz val="8"/>
      <name val="MS Sans Serif"/>
      <family val="2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rgb="FFFF0000"/>
      <name val="Calibri"/>
      <family val="2"/>
      <charset val="238"/>
      <scheme val="minor"/>
    </font>
    <font>
      <b/>
      <sz val="11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0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u/>
      <sz val="8"/>
      <color theme="10"/>
      <name val="MS Sans Serif"/>
      <family val="2"/>
    </font>
    <font>
      <sz val="8.5"/>
      <name val="MS Sans Serif"/>
      <family val="2"/>
    </font>
    <font>
      <u/>
      <sz val="8"/>
      <color theme="10"/>
      <name val="MS Sans Serif"/>
      <family val="2"/>
      <charset val="238"/>
    </font>
    <font>
      <sz val="8"/>
      <name val="Arial CE"/>
      <family val="2"/>
    </font>
    <font>
      <b/>
      <sz val="9"/>
      <color rgb="FFFF0000"/>
      <name val="MS Sans Serif"/>
      <charset val="238"/>
    </font>
    <font>
      <b/>
      <sz val="10"/>
      <color rgb="FFFF0000"/>
      <name val="MS Sans Serif"/>
      <charset val="238"/>
    </font>
    <font>
      <b/>
      <sz val="8.5"/>
      <name val="MS Sans Serif"/>
      <charset val="238"/>
    </font>
    <font>
      <b/>
      <sz val="8"/>
      <name val="Arial"/>
      <family val="2"/>
      <charset val="238"/>
    </font>
    <font>
      <b/>
      <sz val="8"/>
      <name val="MS Sans Serif"/>
      <charset val="238"/>
    </font>
    <font>
      <b/>
      <sz val="14"/>
      <color rgb="FFFF0000"/>
      <name val="Arial CYR"/>
      <charset val="238"/>
    </font>
    <font>
      <u/>
      <sz val="8"/>
      <color theme="10"/>
      <name val="MS Sans Serif"/>
      <charset val="1"/>
    </font>
    <font>
      <b/>
      <sz val="11"/>
      <name val="MS Sans Serif"/>
      <charset val="238"/>
    </font>
    <font>
      <b/>
      <sz val="11"/>
      <color rgb="FFFF0000"/>
      <name val="Trebuchet MS"/>
      <family val="2"/>
      <charset val="238"/>
    </font>
    <font>
      <b/>
      <sz val="10"/>
      <name val="MS Sans Serif"/>
      <family val="2"/>
    </font>
    <font>
      <b/>
      <sz val="8.5"/>
      <color rgb="FFFF0000"/>
      <name val="MS Sans Serif"/>
      <charset val="238"/>
    </font>
    <font>
      <b/>
      <sz val="8"/>
      <color rgb="FF7030A0"/>
      <name val="MS Sans Serif"/>
      <family val="2"/>
    </font>
    <font>
      <u/>
      <sz val="11"/>
      <color theme="10"/>
      <name val="Calibri"/>
      <family val="2"/>
      <scheme val="minor"/>
    </font>
    <font>
      <sz val="8"/>
      <color indexed="54"/>
      <name val="MS Sans Serif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MS Sans Serif"/>
      <charset val="1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theme="3" tint="0.3999755851924192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sz val="8"/>
      <color indexed="10"/>
      <name val="MS Sans Serif"/>
      <family val="2"/>
      <charset val="238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Arial CE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b/>
      <sz val="10"/>
      <color rgb="FFFF0000"/>
      <name val="Arial CE"/>
      <family val="2"/>
      <charset val="238"/>
    </font>
    <font>
      <b/>
      <sz val="11"/>
      <color theme="3" tint="0.39997558519241921"/>
      <name val="Calibri"/>
      <family val="2"/>
      <charset val="238"/>
      <scheme val="minor"/>
    </font>
    <font>
      <b/>
      <sz val="8"/>
      <color rgb="FF0000FF"/>
      <name val="Arial CE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b/>
      <sz val="8"/>
      <color rgb="FFFF0000"/>
      <name val="MS Sans Serif"/>
      <charset val="238"/>
    </font>
    <font>
      <i/>
      <sz val="8"/>
      <name val="Arial CE"/>
      <family val="2"/>
      <charset val="238"/>
    </font>
    <font>
      <sz val="11"/>
      <color theme="10"/>
      <name val="Calibri"/>
      <family val="2"/>
      <scheme val="minor"/>
    </font>
    <font>
      <u/>
      <sz val="11"/>
      <color rgb="FF0000FF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rgb="FF0070C0"/>
      <name val="Calibri"/>
      <family val="2"/>
      <charset val="238"/>
      <scheme val="minor"/>
    </font>
    <font>
      <b/>
      <sz val="11"/>
      <color theme="10"/>
      <name val="Calibri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8"/>
      <color rgb="FFFF0000"/>
      <name val="Arial CE"/>
      <family val="2"/>
      <charset val="238"/>
    </font>
    <font>
      <sz val="11"/>
      <color theme="10"/>
      <name val="Calibri"/>
      <family val="2"/>
    </font>
    <font>
      <b/>
      <u/>
      <sz val="11"/>
      <color theme="10"/>
      <name val="Calibri"/>
      <family val="2"/>
      <charset val="238"/>
    </font>
    <font>
      <sz val="8"/>
      <color rgb="FFFF0000"/>
      <name val="Arial CE"/>
      <family val="2"/>
      <charset val="238"/>
    </font>
    <font>
      <sz val="8"/>
      <color rgb="FFFF0000"/>
      <name val="Arial C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47">
    <xf numFmtId="0" fontId="0" fillId="0" borderId="0"/>
    <xf numFmtId="0" fontId="15" fillId="0" borderId="0"/>
    <xf numFmtId="0" fontId="14" fillId="0" borderId="0" applyAlignment="0">
      <alignment vertical="top" wrapText="1"/>
      <protection locked="0"/>
    </xf>
    <xf numFmtId="0" fontId="17" fillId="0" borderId="0" applyFill="0" applyBorder="0" applyProtection="0"/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0" fillId="0" borderId="0"/>
    <xf numFmtId="0" fontId="14" fillId="0" borderId="0" applyAlignment="0">
      <alignment vertical="top" wrapText="1"/>
      <protection locked="0"/>
    </xf>
    <xf numFmtId="0" fontId="19" fillId="0" borderId="0"/>
    <xf numFmtId="0" fontId="20" fillId="0" borderId="0" applyFont="0" applyFill="0" applyBorder="0" applyAlignment="0" applyProtection="0"/>
    <xf numFmtId="0" fontId="18" fillId="0" borderId="0"/>
    <xf numFmtId="0" fontId="21" fillId="0" borderId="0"/>
    <xf numFmtId="0" fontId="15" fillId="0" borderId="0"/>
    <xf numFmtId="0" fontId="15" fillId="0" borderId="0"/>
    <xf numFmtId="0" fontId="23" fillId="0" borderId="0" applyAlignment="0">
      <alignment vertical="top" wrapText="1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3" fillId="0" borderId="0" applyAlignment="0">
      <alignment vertical="top" wrapText="1"/>
      <protection locked="0"/>
    </xf>
    <xf numFmtId="0" fontId="23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5" fillId="0" borderId="0" applyNumberFormat="0" applyFill="0" applyBorder="0" applyAlignment="0" applyProtection="0">
      <alignment vertical="top" wrapText="1"/>
      <protection locked="0"/>
    </xf>
    <xf numFmtId="0" fontId="6" fillId="0" borderId="0"/>
    <xf numFmtId="0" fontId="21" fillId="0" borderId="0"/>
    <xf numFmtId="0" fontId="5" fillId="0" borderId="0"/>
    <xf numFmtId="0" fontId="15" fillId="0" borderId="0"/>
    <xf numFmtId="0" fontId="31" fillId="0" borderId="0"/>
    <xf numFmtId="0" fontId="43" fillId="0" borderId="0" applyNumberFormat="0" applyFill="0" applyBorder="0" applyAlignment="0" applyProtection="0">
      <alignment vertical="top" wrapText="1"/>
      <protection locked="0"/>
    </xf>
    <xf numFmtId="0" fontId="31" fillId="0" borderId="0"/>
    <xf numFmtId="0" fontId="14" fillId="0" borderId="0" applyAlignment="0">
      <alignment vertical="top" wrapText="1"/>
      <protection locked="0"/>
    </xf>
    <xf numFmtId="0" fontId="4" fillId="0" borderId="0"/>
    <xf numFmtId="0" fontId="14" fillId="0" borderId="0" applyAlignment="0">
      <alignment vertical="top" wrapText="1"/>
      <protection locked="0"/>
    </xf>
    <xf numFmtId="0" fontId="15" fillId="0" borderId="0"/>
    <xf numFmtId="0" fontId="21" fillId="0" borderId="0"/>
    <xf numFmtId="0" fontId="49" fillId="0" borderId="0" applyNumberFormat="0" applyFill="0" applyBorder="0" applyAlignment="0" applyProtection="0"/>
    <xf numFmtId="0" fontId="18" fillId="0" borderId="0"/>
    <xf numFmtId="0" fontId="53" fillId="0" borderId="0" applyAlignment="0">
      <alignment vertical="top" wrapText="1"/>
      <protection locked="0"/>
    </xf>
    <xf numFmtId="0" fontId="15" fillId="0" borderId="0"/>
    <xf numFmtId="0" fontId="3" fillId="0" borderId="0"/>
    <xf numFmtId="0" fontId="3" fillId="0" borderId="0"/>
    <xf numFmtId="0" fontId="20" fillId="0" borderId="0"/>
    <xf numFmtId="0" fontId="23" fillId="0" borderId="0" applyAlignment="0">
      <alignment vertical="top" wrapText="1"/>
      <protection locked="0"/>
    </xf>
    <xf numFmtId="0" fontId="15" fillId="0" borderId="0"/>
    <xf numFmtId="0" fontId="15" fillId="0" borderId="0"/>
  </cellStyleXfs>
  <cellXfs count="385">
    <xf numFmtId="0" fontId="0" fillId="0" borderId="0" xfId="0"/>
    <xf numFmtId="0" fontId="10" fillId="0" borderId="0" xfId="19" applyFont="1" applyAlignment="1" applyProtection="1">
      <alignment horizontal="left"/>
    </xf>
    <xf numFmtId="0" fontId="8" fillId="0" borderId="0" xfId="19" applyFont="1" applyAlignment="1" applyProtection="1">
      <alignment horizontal="left"/>
    </xf>
    <xf numFmtId="0" fontId="25" fillId="0" borderId="0" xfId="18" applyFill="1" applyBorder="1" applyAlignment="1" applyProtection="1"/>
    <xf numFmtId="0" fontId="25" fillId="0" borderId="0" xfId="18" applyFill="1" applyAlignment="1" applyProtection="1"/>
    <xf numFmtId="0" fontId="7" fillId="0" borderId="0" xfId="10" applyFont="1" applyAlignment="1" applyProtection="1">
      <alignment horizontal="left"/>
    </xf>
    <xf numFmtId="0" fontId="44" fillId="0" borderId="0" xfId="30" applyFont="1" applyFill="1" applyBorder="1" applyAlignment="1" applyProtection="1">
      <alignment horizontal="left" vertical="center"/>
    </xf>
    <xf numFmtId="0" fontId="53" fillId="0" borderId="0" xfId="39" applyAlignment="1" applyProtection="1">
      <alignment horizontal="left" vertical="center" wrapText="1"/>
    </xf>
    <xf numFmtId="0" fontId="25" fillId="0" borderId="0" xfId="18" applyFill="1" applyAlignment="1" applyProtection="1">
      <alignment vertical="center"/>
    </xf>
    <xf numFmtId="39" fontId="10" fillId="0" borderId="2" xfId="0" applyNumberFormat="1" applyFont="1" applyBorder="1" applyAlignment="1" applyProtection="1">
      <alignment horizontal="right"/>
      <protection locked="0"/>
    </xf>
    <xf numFmtId="0" fontId="9" fillId="0" borderId="0" xfId="2" applyFont="1" applyAlignment="1" applyProtection="1">
      <alignment horizontal="left"/>
    </xf>
    <xf numFmtId="0" fontId="9" fillId="0" borderId="0" xfId="34" applyFont="1" applyAlignment="1" applyProtection="1"/>
    <xf numFmtId="39" fontId="12" fillId="6" borderId="2" xfId="0" applyNumberFormat="1" applyFont="1" applyFill="1" applyBorder="1" applyAlignment="1" applyProtection="1">
      <alignment horizontal="right"/>
      <protection locked="0"/>
    </xf>
    <xf numFmtId="0" fontId="84" fillId="0" borderId="0" xfId="18" applyFont="1" applyFill="1" applyAlignment="1" applyProtection="1"/>
    <xf numFmtId="0" fontId="92" fillId="0" borderId="0" xfId="18" applyFont="1" applyFill="1" applyAlignment="1" applyProtection="1"/>
    <xf numFmtId="0" fontId="10" fillId="0" borderId="2" xfId="2" applyFont="1" applyBorder="1" applyAlignment="1" applyProtection="1">
      <alignment horizontal="left" wrapText="1"/>
    </xf>
    <xf numFmtId="0" fontId="10" fillId="0" borderId="2" xfId="2" applyFont="1" applyBorder="1" applyAlignment="1" applyProtection="1">
      <alignment horizontal="left" shrinkToFit="1"/>
    </xf>
    <xf numFmtId="0" fontId="18" fillId="0" borderId="0" xfId="15" applyFont="1"/>
    <xf numFmtId="0" fontId="51" fillId="0" borderId="0" xfId="15" applyFont="1" applyAlignment="1">
      <alignment horizontal="center"/>
    </xf>
    <xf numFmtId="0" fontId="51" fillId="0" borderId="0" xfId="15" applyFont="1"/>
    <xf numFmtId="0" fontId="18" fillId="0" borderId="0" xfId="15" applyFont="1" applyAlignment="1">
      <alignment horizontal="center"/>
    </xf>
    <xf numFmtId="0" fontId="18" fillId="0" borderId="0" xfId="15" applyFont="1" applyAlignment="1">
      <alignment vertical="center"/>
    </xf>
    <xf numFmtId="0" fontId="52" fillId="0" borderId="0" xfId="15" applyFont="1" applyAlignment="1">
      <alignment horizontal="left" vertical="center"/>
    </xf>
    <xf numFmtId="0" fontId="54" fillId="0" borderId="0" xfId="15" applyFont="1" applyAlignment="1">
      <alignment vertical="center"/>
    </xf>
    <xf numFmtId="14" fontId="55" fillId="0" borderId="0" xfId="15" applyNumberFormat="1" applyFont="1" applyAlignment="1">
      <alignment horizontal="left" vertical="center"/>
    </xf>
    <xf numFmtId="0" fontId="56" fillId="0" borderId="0" xfId="15" applyFont="1" applyAlignment="1">
      <alignment horizontal="left"/>
    </xf>
    <xf numFmtId="0" fontId="52" fillId="0" borderId="0" xfId="15" applyFont="1" applyAlignment="1">
      <alignment horizontal="left" vertical="top" wrapText="1"/>
    </xf>
    <xf numFmtId="0" fontId="15" fillId="0" borderId="0" xfId="15" applyAlignment="1">
      <alignment vertical="top" wrapText="1"/>
    </xf>
    <xf numFmtId="0" fontId="54" fillId="0" borderId="0" xfId="15" applyFont="1"/>
    <xf numFmtId="14" fontId="55" fillId="0" borderId="0" xfId="15" applyNumberFormat="1" applyFont="1" applyAlignment="1">
      <alignment horizontal="left"/>
    </xf>
    <xf numFmtId="0" fontId="54" fillId="0" borderId="0" xfId="15" applyFont="1" applyAlignment="1">
      <alignment horizontal="left" vertical="center"/>
    </xf>
    <xf numFmtId="0" fontId="18" fillId="0" borderId="0" xfId="15" applyFont="1" applyAlignment="1">
      <alignment horizontal="right"/>
    </xf>
    <xf numFmtId="0" fontId="18" fillId="0" borderId="0" xfId="15" applyFont="1" applyAlignment="1">
      <alignment horizontal="left"/>
    </xf>
    <xf numFmtId="0" fontId="57" fillId="3" borderId="7" xfId="15" applyFont="1" applyFill="1" applyBorder="1" applyAlignment="1">
      <alignment wrapText="1"/>
    </xf>
    <xf numFmtId="0" fontId="57" fillId="3" borderId="8" xfId="15" applyFont="1" applyFill="1" applyBorder="1" applyAlignment="1">
      <alignment wrapText="1"/>
    </xf>
    <xf numFmtId="0" fontId="57" fillId="3" borderId="9" xfId="15" applyFont="1" applyFill="1" applyBorder="1" applyAlignment="1">
      <alignment wrapText="1"/>
    </xf>
    <xf numFmtId="0" fontId="57" fillId="3" borderId="7" xfId="15" applyFont="1" applyFill="1" applyBorder="1" applyAlignment="1">
      <alignment horizontal="right" wrapText="1"/>
    </xf>
    <xf numFmtId="0" fontId="18" fillId="3" borderId="8" xfId="15" applyFont="1" applyFill="1" applyBorder="1"/>
    <xf numFmtId="0" fontId="57" fillId="3" borderId="8" xfId="15" applyFont="1" applyFill="1" applyBorder="1" applyAlignment="1">
      <alignment horizontal="right" wrapText="1"/>
    </xf>
    <xf numFmtId="0" fontId="54" fillId="3" borderId="9" xfId="15" applyFont="1" applyFill="1" applyBorder="1" applyAlignment="1">
      <alignment horizontal="right"/>
    </xf>
    <xf numFmtId="0" fontId="57" fillId="0" borderId="0" xfId="15" applyFont="1" applyAlignment="1">
      <alignment horizontal="left"/>
    </xf>
    <xf numFmtId="0" fontId="18" fillId="0" borderId="10" xfId="15" applyFont="1" applyBorder="1" applyAlignment="1">
      <alignment vertical="center"/>
    </xf>
    <xf numFmtId="1" fontId="18" fillId="0" borderId="0" xfId="15" applyNumberFormat="1" applyFont="1" applyAlignment="1">
      <alignment horizontal="right" vertical="center"/>
    </xf>
    <xf numFmtId="0" fontId="18" fillId="0" borderId="11" xfId="15" applyFont="1" applyBorder="1" applyAlignment="1">
      <alignment vertical="center"/>
    </xf>
    <xf numFmtId="4" fontId="18" fillId="0" borderId="12" xfId="15" applyNumberFormat="1" applyFont="1" applyBorder="1" applyAlignment="1">
      <alignment horizontal="right" vertical="center"/>
    </xf>
    <xf numFmtId="4" fontId="18" fillId="0" borderId="13" xfId="15" applyNumberFormat="1" applyFont="1" applyBorder="1" applyAlignment="1">
      <alignment horizontal="right" vertical="center"/>
    </xf>
    <xf numFmtId="4" fontId="18" fillId="0" borderId="14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vertical="center"/>
    </xf>
    <xf numFmtId="4" fontId="18" fillId="0" borderId="10" xfId="15" applyNumberFormat="1" applyFont="1" applyBorder="1" applyAlignment="1">
      <alignment horizontal="right" vertical="center"/>
    </xf>
    <xf numFmtId="4" fontId="18" fillId="0" borderId="0" xfId="15" applyNumberFormat="1" applyFont="1" applyAlignment="1">
      <alignment horizontal="right" vertical="center"/>
    </xf>
    <xf numFmtId="4" fontId="18" fillId="0" borderId="11" xfId="15" applyNumberFormat="1" applyFont="1" applyBorder="1" applyAlignment="1">
      <alignment horizontal="right" vertical="center"/>
    </xf>
    <xf numFmtId="4" fontId="54" fillId="0" borderId="10" xfId="15" applyNumberFormat="1" applyFont="1" applyBorder="1" applyAlignment="1">
      <alignment horizontal="right" vertical="center"/>
    </xf>
    <xf numFmtId="4" fontId="54" fillId="0" borderId="0" xfId="15" applyNumberFormat="1" applyFont="1" applyAlignment="1">
      <alignment horizontal="right" vertical="center"/>
    </xf>
    <xf numFmtId="4" fontId="18" fillId="0" borderId="15" xfId="15" applyNumberFormat="1" applyFont="1" applyBorder="1" applyAlignment="1">
      <alignment horizontal="right" vertical="center"/>
    </xf>
    <xf numFmtId="0" fontId="52" fillId="4" borderId="7" xfId="15" applyFont="1" applyFill="1" applyBorder="1" applyAlignment="1">
      <alignment vertical="center"/>
    </xf>
    <xf numFmtId="0" fontId="54" fillId="4" borderId="8" xfId="15" applyFont="1" applyFill="1" applyBorder="1" applyAlignment="1">
      <alignment vertical="center"/>
    </xf>
    <xf numFmtId="0" fontId="18" fillId="4" borderId="8" xfId="15" applyFont="1" applyFill="1" applyBorder="1" applyAlignment="1">
      <alignment vertical="center"/>
    </xf>
    <xf numFmtId="4" fontId="52" fillId="4" borderId="16" xfId="15" applyNumberFormat="1" applyFont="1" applyFill="1" applyBorder="1" applyAlignment="1">
      <alignment horizontal="right" vertical="center"/>
    </xf>
    <xf numFmtId="4" fontId="52" fillId="4" borderId="17" xfId="15" applyNumberFormat="1" applyFont="1" applyFill="1" applyBorder="1" applyAlignment="1">
      <alignment horizontal="right" vertical="center"/>
    </xf>
    <xf numFmtId="4" fontId="52" fillId="5" borderId="18" xfId="15" applyNumberFormat="1" applyFont="1" applyFill="1" applyBorder="1" applyAlignment="1">
      <alignment horizontal="right" vertical="center"/>
    </xf>
    <xf numFmtId="4" fontId="54" fillId="0" borderId="0" xfId="15" applyNumberFormat="1" applyFont="1" applyAlignment="1">
      <alignment vertical="center"/>
    </xf>
    <xf numFmtId="3" fontId="58" fillId="0" borderId="0" xfId="15" applyNumberFormat="1" applyFont="1"/>
    <xf numFmtId="4" fontId="18" fillId="0" borderId="0" xfId="15" applyNumberFormat="1" applyFont="1"/>
    <xf numFmtId="3" fontId="18" fillId="0" borderId="0" xfId="15" applyNumberFormat="1" applyFont="1"/>
    <xf numFmtId="0" fontId="52" fillId="0" borderId="0" xfId="15" applyFont="1" applyAlignment="1">
      <alignment horizontal="left"/>
    </xf>
    <xf numFmtId="4" fontId="51" fillId="0" borderId="0" xfId="15" applyNumberFormat="1" applyFont="1" applyAlignment="1">
      <alignment horizontal="center"/>
    </xf>
    <xf numFmtId="0" fontId="57" fillId="3" borderId="7" xfId="15" applyFont="1" applyFill="1" applyBorder="1" applyAlignment="1">
      <alignment vertical="center"/>
    </xf>
    <xf numFmtId="0" fontId="54" fillId="3" borderId="8" xfId="15" applyFont="1" applyFill="1" applyBorder="1" applyAlignment="1">
      <alignment vertical="center"/>
    </xf>
    <xf numFmtId="0" fontId="54" fillId="3" borderId="9" xfId="15" applyFont="1" applyFill="1" applyBorder="1" applyAlignment="1">
      <alignment vertical="center" wrapText="1"/>
    </xf>
    <xf numFmtId="4" fontId="54" fillId="3" borderId="19" xfId="15" applyNumberFormat="1" applyFont="1" applyFill="1" applyBorder="1" applyAlignment="1">
      <alignment horizontal="center" vertical="center" wrapText="1"/>
    </xf>
    <xf numFmtId="4" fontId="54" fillId="3" borderId="9" xfId="15" applyNumberFormat="1" applyFont="1" applyFill="1" applyBorder="1" applyAlignment="1">
      <alignment horizontal="center" vertical="center" wrapText="1"/>
    </xf>
    <xf numFmtId="0" fontId="18" fillId="2" borderId="0" xfId="15" applyFont="1" applyFill="1" applyAlignment="1">
      <alignment horizontal="left" vertical="center"/>
    </xf>
    <xf numFmtId="49" fontId="55" fillId="0" borderId="10" xfId="15" applyNumberFormat="1" applyFont="1" applyBorder="1" applyAlignment="1">
      <alignment horizontal="left"/>
    </xf>
    <xf numFmtId="0" fontId="55" fillId="0" borderId="0" xfId="15" applyFont="1" applyAlignment="1">
      <alignment horizontal="left"/>
    </xf>
    <xf numFmtId="0" fontId="55" fillId="0" borderId="0" xfId="15" applyFont="1"/>
    <xf numFmtId="166" fontId="55" fillId="0" borderId="0" xfId="15" applyNumberFormat="1" applyFont="1"/>
    <xf numFmtId="4" fontId="57" fillId="0" borderId="20" xfId="15" applyNumberFormat="1" applyFont="1" applyBorder="1" applyAlignment="1">
      <alignment horizontal="right"/>
    </xf>
    <xf numFmtId="4" fontId="55" fillId="0" borderId="20" xfId="15" applyNumberFormat="1" applyFont="1" applyBorder="1" applyAlignment="1">
      <alignment horizontal="right"/>
    </xf>
    <xf numFmtId="4" fontId="55" fillId="0" borderId="21" xfId="15" applyNumberFormat="1" applyFont="1" applyBorder="1" applyAlignment="1">
      <alignment horizontal="right"/>
    </xf>
    <xf numFmtId="3" fontId="18" fillId="0" borderId="0" xfId="15" applyNumberFormat="1" applyFont="1" applyAlignment="1">
      <alignment horizontal="center" vertical="center"/>
    </xf>
    <xf numFmtId="49" fontId="55" fillId="2" borderId="22" xfId="15" applyNumberFormat="1" applyFont="1" applyFill="1" applyBorder="1" applyAlignment="1">
      <alignment horizontal="left"/>
    </xf>
    <xf numFmtId="4" fontId="57" fillId="2" borderId="23" xfId="15" applyNumberFormat="1" applyFont="1" applyFill="1" applyBorder="1" applyAlignment="1">
      <alignment horizontal="right"/>
    </xf>
    <xf numFmtId="4" fontId="57" fillId="2" borderId="24" xfId="15" applyNumberFormat="1" applyFont="1" applyFill="1" applyBorder="1" applyAlignment="1">
      <alignment horizontal="right"/>
    </xf>
    <xf numFmtId="4" fontId="57" fillId="0" borderId="23" xfId="15" applyNumberFormat="1" applyFont="1" applyBorder="1" applyAlignment="1">
      <alignment horizontal="right"/>
    </xf>
    <xf numFmtId="4" fontId="57" fillId="0" borderId="24" xfId="15" applyNumberFormat="1" applyFont="1" applyBorder="1" applyAlignment="1">
      <alignment horizontal="right"/>
    </xf>
    <xf numFmtId="49" fontId="57" fillId="0" borderId="22" xfId="15" applyNumberFormat="1" applyFont="1" applyBorder="1" applyAlignment="1">
      <alignment horizontal="left"/>
    </xf>
    <xf numFmtId="3" fontId="58" fillId="0" borderId="0" xfId="15" applyNumberFormat="1" applyFont="1" applyAlignment="1">
      <alignment horizontal="right"/>
    </xf>
    <xf numFmtId="0" fontId="57" fillId="4" borderId="7" xfId="15" applyFont="1" applyFill="1" applyBorder="1" applyAlignment="1">
      <alignment vertical="center"/>
    </xf>
    <xf numFmtId="49" fontId="57" fillId="4" borderId="8" xfId="15" applyNumberFormat="1" applyFont="1" applyFill="1" applyBorder="1" applyAlignment="1">
      <alignment horizontal="left" vertical="center"/>
    </xf>
    <xf numFmtId="0" fontId="57" fillId="4" borderId="8" xfId="15" applyFont="1" applyFill="1" applyBorder="1" applyAlignment="1">
      <alignment vertical="center"/>
    </xf>
    <xf numFmtId="166" fontId="55" fillId="4" borderId="9" xfId="15" applyNumberFormat="1" applyFont="1" applyFill="1" applyBorder="1"/>
    <xf numFmtId="4" fontId="57" fillId="4" borderId="19" xfId="15" applyNumberFormat="1" applyFont="1" applyFill="1" applyBorder="1" applyAlignment="1">
      <alignment horizontal="right" vertical="center"/>
    </xf>
    <xf numFmtId="0" fontId="18" fillId="0" borderId="0" xfId="15" applyFont="1" applyAlignment="1">
      <alignment horizontal="left" vertical="top" wrapText="1"/>
    </xf>
    <xf numFmtId="0" fontId="16" fillId="0" borderId="0" xfId="15" applyFont="1"/>
    <xf numFmtId="4" fontId="16" fillId="0" borderId="0" xfId="40" applyNumberFormat="1" applyFont="1"/>
    <xf numFmtId="0" fontId="16" fillId="0" borderId="0" xfId="40" applyFont="1"/>
    <xf numFmtId="0" fontId="16" fillId="0" borderId="0" xfId="40" applyFont="1" applyAlignment="1">
      <alignment wrapText="1"/>
    </xf>
    <xf numFmtId="0" fontId="59" fillId="0" borderId="0" xfId="40" applyFont="1" applyAlignment="1">
      <alignment wrapText="1"/>
    </xf>
    <xf numFmtId="0" fontId="59" fillId="0" borderId="0" xfId="40" applyFont="1"/>
    <xf numFmtId="0" fontId="10" fillId="0" borderId="0" xfId="45" applyFont="1" applyAlignment="1">
      <alignment vertical="center"/>
    </xf>
    <xf numFmtId="0" fontId="85" fillId="0" borderId="0" xfId="45" applyFont="1" applyAlignment="1">
      <alignment horizontal="centerContinuous" vertical="center"/>
    </xf>
    <xf numFmtId="0" fontId="86" fillId="0" borderId="0" xfId="45" applyFont="1" applyAlignment="1">
      <alignment horizontal="centerContinuous" vertical="center"/>
    </xf>
    <xf numFmtId="0" fontId="86" fillId="0" borderId="0" xfId="45" applyFont="1" applyAlignment="1">
      <alignment horizontal="right" vertical="center"/>
    </xf>
    <xf numFmtId="0" fontId="15" fillId="0" borderId="0" xfId="45" applyAlignment="1">
      <alignment vertical="center"/>
    </xf>
    <xf numFmtId="0" fontId="18" fillId="0" borderId="0" xfId="46" applyFont="1"/>
    <xf numFmtId="4" fontId="55" fillId="0" borderId="0" xfId="46" applyNumberFormat="1" applyFont="1"/>
    <xf numFmtId="4" fontId="18" fillId="0" borderId="0" xfId="46" applyNumberFormat="1" applyFont="1"/>
    <xf numFmtId="0" fontId="18" fillId="0" borderId="0" xfId="46" applyFont="1" applyAlignment="1">
      <alignment horizontal="left" vertical="center"/>
    </xf>
    <xf numFmtId="0" fontId="29" fillId="0" borderId="19" xfId="45" applyFont="1" applyBorder="1" applyAlignment="1">
      <alignment horizontal="center" vertical="justify"/>
    </xf>
    <xf numFmtId="49" fontId="29" fillId="0" borderId="19" xfId="45" applyNumberFormat="1" applyFont="1" applyBorder="1" applyAlignment="1">
      <alignment horizontal="left" vertical="justify"/>
    </xf>
    <xf numFmtId="0" fontId="29" fillId="0" borderId="19" xfId="45" applyFont="1" applyBorder="1" applyAlignment="1">
      <alignment vertical="justify"/>
    </xf>
    <xf numFmtId="0" fontId="10" fillId="0" borderId="19" xfId="45" applyFont="1" applyBorder="1" applyAlignment="1">
      <alignment horizontal="center" vertical="center" wrapText="1"/>
    </xf>
    <xf numFmtId="0" fontId="29" fillId="0" borderId="19" xfId="45" applyFont="1" applyBorder="1" applyAlignment="1">
      <alignment horizontal="center" vertical="center" wrapText="1"/>
    </xf>
    <xf numFmtId="0" fontId="88" fillId="0" borderId="0" xfId="46" applyFont="1" applyAlignment="1">
      <alignment horizontal="left" vertical="center"/>
    </xf>
    <xf numFmtId="49" fontId="10" fillId="0" borderId="19" xfId="45" applyNumberFormat="1" applyFont="1" applyBorder="1" applyAlignment="1">
      <alignment vertical="center" wrapText="1"/>
    </xf>
    <xf numFmtId="0" fontId="10" fillId="0" borderId="19" xfId="45" applyFont="1" applyBorder="1" applyAlignment="1">
      <alignment vertical="center" wrapText="1"/>
    </xf>
    <xf numFmtId="49" fontId="10" fillId="0" borderId="19" xfId="45" applyNumberFormat="1" applyFont="1" applyBorder="1" applyAlignment="1">
      <alignment horizontal="center" vertical="center" wrapText="1" shrinkToFit="1"/>
    </xf>
    <xf numFmtId="165" fontId="10" fillId="0" borderId="19" xfId="45" applyNumberFormat="1" applyFont="1" applyBorder="1" applyAlignment="1">
      <alignment vertical="center" wrapText="1"/>
    </xf>
    <xf numFmtId="4" fontId="10" fillId="0" borderId="19" xfId="45" applyNumberFormat="1" applyFont="1" applyBorder="1" applyAlignment="1">
      <alignment vertical="center" wrapText="1"/>
    </xf>
    <xf numFmtId="39" fontId="10" fillId="0" borderId="19" xfId="5" applyNumberFormat="1" applyFont="1" applyBorder="1" applyAlignment="1">
      <alignment horizontal="center" vertical="center"/>
    </xf>
    <xf numFmtId="3" fontId="89" fillId="0" borderId="0" xfId="46" applyNumberFormat="1" applyFont="1" applyAlignment="1">
      <alignment horizontal="left" vertical="center"/>
    </xf>
    <xf numFmtId="0" fontId="54" fillId="0" borderId="0" xfId="46" applyFont="1"/>
    <xf numFmtId="0" fontId="15" fillId="7" borderId="19" xfId="45" applyFill="1" applyBorder="1" applyAlignment="1">
      <alignment horizontal="center" vertical="justify"/>
    </xf>
    <xf numFmtId="49" fontId="87" fillId="3" borderId="19" xfId="45" applyNumberFormat="1" applyFont="1" applyFill="1" applyBorder="1" applyAlignment="1">
      <alignment horizontal="left" vertical="justify"/>
    </xf>
    <xf numFmtId="0" fontId="87" fillId="3" borderId="7" xfId="45" applyFont="1" applyFill="1" applyBorder="1" applyAlignment="1">
      <alignment vertical="justify"/>
    </xf>
    <xf numFmtId="0" fontId="15" fillId="3" borderId="8" xfId="45" applyFill="1" applyBorder="1" applyAlignment="1">
      <alignment horizontal="center" vertical="justify"/>
    </xf>
    <xf numFmtId="4" fontId="15" fillId="3" borderId="8" xfId="45" applyNumberFormat="1" applyFill="1" applyBorder="1" applyAlignment="1">
      <alignment horizontal="right" vertical="justify"/>
    </xf>
    <xf numFmtId="4" fontId="15" fillId="3" borderId="9" xfId="45" applyNumberFormat="1" applyFill="1" applyBorder="1" applyAlignment="1">
      <alignment horizontal="right" vertical="justify"/>
    </xf>
    <xf numFmtId="4" fontId="29" fillId="3" borderId="19" xfId="45" applyNumberFormat="1" applyFont="1" applyFill="1" applyBorder="1" applyAlignment="1">
      <alignment vertical="justify"/>
    </xf>
    <xf numFmtId="3" fontId="18" fillId="0" borderId="0" xfId="46" applyNumberFormat="1" applyFont="1"/>
    <xf numFmtId="0" fontId="16" fillId="0" borderId="0" xfId="16" applyFont="1" applyAlignment="1">
      <alignment vertical="center"/>
    </xf>
    <xf numFmtId="49" fontId="16" fillId="0" borderId="0" xfId="16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31" fillId="0" borderId="0" xfId="29" applyAlignment="1">
      <alignment vertical="top"/>
    </xf>
    <xf numFmtId="0" fontId="50" fillId="0" borderId="0" xfId="29" applyFont="1" applyAlignment="1">
      <alignment horizontal="left" vertical="top"/>
    </xf>
    <xf numFmtId="0" fontId="31" fillId="0" borderId="0" xfId="29"/>
    <xf numFmtId="4" fontId="10" fillId="0" borderId="19" xfId="45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left"/>
    </xf>
    <xf numFmtId="0" fontId="60" fillId="0" borderId="0" xfId="0" applyFont="1"/>
    <xf numFmtId="0" fontId="23" fillId="0" borderId="0" xfId="19" applyAlignment="1" applyProtection="1">
      <alignment horizontal="left" wrapText="1"/>
    </xf>
    <xf numFmtId="0" fontId="14" fillId="0" borderId="0" xfId="19" applyFont="1" applyAlignment="1" applyProtection="1">
      <alignment horizontal="left" vertical="top"/>
    </xf>
    <xf numFmtId="0" fontId="26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29" applyFont="1" applyBorder="1" applyAlignment="1">
      <alignment horizontal="center" vertical="center" wrapText="1"/>
    </xf>
    <xf numFmtId="0" fontId="42" fillId="0" borderId="6" xfId="0" applyFont="1" applyBorder="1" applyAlignment="1">
      <alignment horizontal="left" vertical="center"/>
    </xf>
    <xf numFmtId="37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right"/>
    </xf>
    <xf numFmtId="39" fontId="9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37" fontId="9" fillId="0" borderId="2" xfId="32" applyNumberFormat="1" applyFont="1" applyBorder="1" applyAlignment="1" applyProtection="1">
      <alignment horizontal="right"/>
    </xf>
    <xf numFmtId="0" fontId="9" fillId="0" borderId="2" xfId="32" applyFont="1" applyBorder="1" applyAlignment="1" applyProtection="1">
      <alignment horizontal="left" wrapText="1"/>
    </xf>
    <xf numFmtId="4" fontId="9" fillId="0" borderId="2" xfId="32" applyNumberFormat="1" applyFont="1" applyBorder="1" applyAlignment="1" applyProtection="1">
      <alignment horizontal="right"/>
    </xf>
    <xf numFmtId="0" fontId="14" fillId="0" borderId="2" xfId="32" applyBorder="1" applyAlignment="1" applyProtection="1">
      <alignment vertical="top"/>
    </xf>
    <xf numFmtId="0" fontId="45" fillId="0" borderId="0" xfId="32" applyFont="1" applyAlignment="1" applyProtection="1">
      <alignment horizontal="left" vertical="center"/>
    </xf>
    <xf numFmtId="0" fontId="46" fillId="0" borderId="0" xfId="32" applyFont="1" applyAlignment="1" applyProtection="1">
      <alignment horizontal="left" vertical="center"/>
    </xf>
    <xf numFmtId="0" fontId="14" fillId="0" borderId="0" xfId="32" applyAlignment="1" applyProtection="1">
      <alignment horizontal="left" vertical="top"/>
    </xf>
    <xf numFmtId="37" fontId="36" fillId="0" borderId="2" xfId="0" applyNumberFormat="1" applyFont="1" applyBorder="1" applyAlignment="1">
      <alignment horizontal="right"/>
    </xf>
    <xf numFmtId="49" fontId="10" fillId="0" borderId="2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36" fillId="0" borderId="2" xfId="0" applyFont="1" applyBorder="1" applyAlignment="1">
      <alignment horizontal="left" wrapText="1"/>
    </xf>
    <xf numFmtId="165" fontId="36" fillId="0" borderId="2" xfId="0" applyNumberFormat="1" applyFont="1" applyBorder="1" applyAlignment="1">
      <alignment horizontal="right"/>
    </xf>
    <xf numFmtId="4" fontId="10" fillId="0" borderId="2" xfId="26" applyNumberFormat="1" applyFont="1" applyBorder="1" applyAlignment="1">
      <alignment horizontal="right"/>
    </xf>
    <xf numFmtId="39" fontId="10" fillId="0" borderId="2" xfId="2" applyNumberFormat="1" applyFont="1" applyBorder="1" applyAlignment="1" applyProtection="1">
      <alignment horizontal="center"/>
    </xf>
    <xf numFmtId="39" fontId="37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top"/>
    </xf>
    <xf numFmtId="165" fontId="23" fillId="0" borderId="0" xfId="2" applyNumberFormat="1" applyFont="1" applyAlignment="1" applyProtection="1">
      <alignment horizontal="left" vertical="top"/>
    </xf>
    <xf numFmtId="0" fontId="38" fillId="0" borderId="0" xfId="2" applyFont="1" applyAlignment="1" applyProtection="1">
      <alignment horizontal="right" vertical="center"/>
    </xf>
    <xf numFmtId="49" fontId="10" fillId="0" borderId="2" xfId="0" applyNumberFormat="1" applyFont="1" applyBorder="1" applyAlignment="1">
      <alignment horizontal="right" wrapText="1"/>
    </xf>
    <xf numFmtId="0" fontId="12" fillId="0" borderId="2" xfId="0" applyFont="1" applyBorder="1" applyAlignment="1">
      <alignment horizontal="left" wrapText="1"/>
    </xf>
    <xf numFmtId="4" fontId="12" fillId="0" borderId="2" xfId="0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right"/>
    </xf>
    <xf numFmtId="0" fontId="32" fillId="0" borderId="2" xfId="0" applyFont="1" applyBorder="1" applyAlignment="1">
      <alignment vertical="top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165" fontId="12" fillId="0" borderId="2" xfId="0" applyNumberFormat="1" applyFont="1" applyBorder="1" applyAlignment="1">
      <alignment horizontal="right"/>
    </xf>
    <xf numFmtId="0" fontId="34" fillId="0" borderId="0" xfId="21" applyFont="1" applyAlignment="1" applyProtection="1">
      <alignment horizontal="left" vertical="center"/>
    </xf>
    <xf numFmtId="37" fontId="10" fillId="0" borderId="0" xfId="21" applyNumberFormat="1" applyFont="1" applyAlignment="1" applyProtection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39" fontId="10" fillId="0" borderId="0" xfId="0" applyNumberFormat="1" applyFont="1" applyAlignment="1">
      <alignment horizontal="center"/>
    </xf>
    <xf numFmtId="165" fontId="10" fillId="0" borderId="2" xfId="0" applyNumberFormat="1" applyFont="1" applyBorder="1" applyAlignment="1">
      <alignment horizontal="right"/>
    </xf>
    <xf numFmtId="0" fontId="41" fillId="0" borderId="0" xfId="2" applyFont="1" applyAlignment="1" applyProtection="1">
      <alignment horizontal="left" vertical="center"/>
    </xf>
    <xf numFmtId="165" fontId="23" fillId="0" borderId="0" xfId="2" applyNumberFormat="1" applyFont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horizontal="right" vertical="top"/>
    </xf>
    <xf numFmtId="39" fontId="48" fillId="0" borderId="0" xfId="0" applyNumberFormat="1" applyFont="1" applyAlignment="1">
      <alignment horizontal="left" vertical="center"/>
    </xf>
    <xf numFmtId="0" fontId="78" fillId="0" borderId="0" xfId="2" applyFont="1" applyAlignment="1" applyProtection="1">
      <alignment horizontal="right"/>
    </xf>
    <xf numFmtId="0" fontId="25" fillId="0" borderId="0" xfId="18" applyFill="1" applyAlignment="1" applyProtection="1">
      <alignment horizontal="left" vertical="center"/>
    </xf>
    <xf numFmtId="0" fontId="37" fillId="0" borderId="0" xfId="2" applyFont="1" applyAlignment="1" applyProtection="1">
      <alignment horizontal="left" vertical="center"/>
    </xf>
    <xf numFmtId="0" fontId="39" fillId="0" borderId="0" xfId="21" applyFont="1" applyAlignment="1" applyProtection="1">
      <alignment horizontal="left" vertical="center"/>
    </xf>
    <xf numFmtId="49" fontId="12" fillId="0" borderId="2" xfId="0" applyNumberFormat="1" applyFont="1" applyBorder="1" applyAlignment="1">
      <alignment horizontal="right"/>
    </xf>
    <xf numFmtId="0" fontId="12" fillId="0" borderId="2" xfId="31" applyFont="1" applyBorder="1" applyAlignment="1">
      <alignment horizontal="left" wrapText="1"/>
    </xf>
    <xf numFmtId="39" fontId="12" fillId="0" borderId="2" xfId="0" applyNumberFormat="1" applyFont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90" fillId="0" borderId="0" xfId="0" applyFont="1" applyAlignment="1">
      <alignment vertical="top"/>
    </xf>
    <xf numFmtId="0" fontId="14" fillId="0" borderId="0" xfId="0" applyFont="1" applyAlignment="1">
      <alignment horizontal="left" vertical="center"/>
    </xf>
    <xf numFmtId="37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right" vertical="center"/>
    </xf>
    <xf numFmtId="39" fontId="79" fillId="0" borderId="0" xfId="0" applyNumberFormat="1" applyFont="1" applyAlignment="1">
      <alignment horizontal="right" vertical="center"/>
    </xf>
    <xf numFmtId="37" fontId="91" fillId="0" borderId="0" xfId="21" applyNumberFormat="1" applyFont="1" applyAlignment="1" applyProtection="1">
      <alignment horizontal="left" vertical="center"/>
    </xf>
    <xf numFmtId="0" fontId="32" fillId="0" borderId="0" xfId="0" applyFont="1" applyAlignment="1">
      <alignment vertical="top"/>
    </xf>
    <xf numFmtId="0" fontId="25" fillId="0" borderId="0" xfId="18" applyFill="1" applyAlignment="1" applyProtection="1">
      <alignment vertical="top"/>
    </xf>
    <xf numFmtId="0" fontId="47" fillId="0" borderId="0" xfId="21" applyFont="1" applyAlignment="1" applyProtection="1">
      <alignment horizontal="left" vertical="center"/>
    </xf>
    <xf numFmtId="0" fontId="32" fillId="0" borderId="2" xfId="0" applyFont="1" applyBorder="1" applyAlignment="1">
      <alignment horizontal="right" vertical="top"/>
    </xf>
    <xf numFmtId="0" fontId="34" fillId="0" borderId="0" xfId="21" applyFont="1" applyAlignment="1" applyProtection="1">
      <alignment horizontal="right" vertical="center"/>
    </xf>
    <xf numFmtId="37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left" wrapText="1"/>
    </xf>
    <xf numFmtId="164" fontId="22" fillId="0" borderId="0" xfId="0" applyNumberFormat="1" applyFont="1" applyAlignment="1">
      <alignment horizontal="right"/>
    </xf>
    <xf numFmtId="39" fontId="22" fillId="0" borderId="0" xfId="0" applyNumberFormat="1" applyFont="1" applyAlignment="1">
      <alignment horizontal="right"/>
    </xf>
    <xf numFmtId="37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right" vertical="top"/>
    </xf>
    <xf numFmtId="39" fontId="0" fillId="0" borderId="0" xfId="0" applyNumberFormat="1" applyAlignment="1">
      <alignment horizontal="right" vertical="top"/>
    </xf>
    <xf numFmtId="0" fontId="9" fillId="0" borderId="3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right"/>
    </xf>
    <xf numFmtId="39" fontId="13" fillId="0" borderId="4" xfId="0" applyNumberFormat="1" applyFont="1" applyBorder="1" applyAlignment="1">
      <alignment horizontal="right"/>
    </xf>
    <xf numFmtId="39" fontId="9" fillId="0" borderId="1" xfId="0" applyNumberFormat="1" applyFont="1" applyBorder="1" applyAlignment="1">
      <alignment horizontal="right"/>
    </xf>
    <xf numFmtId="37" fontId="25" fillId="0" borderId="0" xfId="18" applyNumberFormat="1" applyFill="1" applyBorder="1" applyAlignment="1" applyProtection="1">
      <alignment horizontal="left" vertical="center"/>
    </xf>
    <xf numFmtId="0" fontId="27" fillId="0" borderId="0" xfId="0" applyFont="1" applyAlignment="1">
      <alignment horizontal="center" vertical="center" wrapText="1"/>
    </xf>
    <xf numFmtId="0" fontId="28" fillId="0" borderId="0" xfId="17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right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vertical="center"/>
    </xf>
    <xf numFmtId="37" fontId="29" fillId="0" borderId="0" xfId="0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39" fontId="10" fillId="0" borderId="0" xfId="0" applyNumberFormat="1" applyFont="1" applyAlignment="1">
      <alignment horizontal="right"/>
    </xf>
    <xf numFmtId="0" fontId="14" fillId="0" borderId="0" xfId="2" applyAlignment="1" applyProtection="1">
      <alignment vertical="center" wrapText="1"/>
    </xf>
    <xf numFmtId="0" fontId="14" fillId="0" borderId="0" xfId="0" applyFont="1" applyAlignment="1">
      <alignment vertical="center" wrapText="1"/>
    </xf>
    <xf numFmtId="0" fontId="16" fillId="0" borderId="0" xfId="1" applyFont="1" applyAlignment="1">
      <alignment horizontal="center" vertical="center" wrapText="1"/>
    </xf>
    <xf numFmtId="4" fontId="10" fillId="0" borderId="2" xfId="2" applyNumberFormat="1" applyFont="1" applyBorder="1" applyAlignment="1">
      <alignment horizontal="right"/>
      <protection locked="0"/>
    </xf>
    <xf numFmtId="0" fontId="26" fillId="0" borderId="0" xfId="0" applyFont="1" applyAlignment="1">
      <alignment vertical="center"/>
    </xf>
    <xf numFmtId="0" fontId="15" fillId="0" borderId="0" xfId="35"/>
    <xf numFmtId="0" fontId="23" fillId="0" borderId="0" xfId="36" applyFont="1" applyAlignment="1">
      <alignment horizontal="left" wrapText="1"/>
    </xf>
    <xf numFmtId="0" fontId="10" fillId="0" borderId="0" xfId="0" applyFont="1" applyAlignment="1">
      <alignment horizontal="left"/>
    </xf>
    <xf numFmtId="0" fontId="62" fillId="0" borderId="0" xfId="0" applyFont="1" applyAlignment="1">
      <alignment vertical="center"/>
    </xf>
    <xf numFmtId="0" fontId="63" fillId="0" borderId="0" xfId="0" applyFont="1"/>
    <xf numFmtId="2" fontId="26" fillId="0" borderId="0" xfId="0" applyNumberFormat="1" applyFont="1"/>
    <xf numFmtId="39" fontId="0" fillId="0" borderId="0" xfId="0" applyNumberFormat="1"/>
    <xf numFmtId="37" fontId="9" fillId="2" borderId="0" xfId="2" applyNumberFormat="1" applyFont="1" applyFill="1" applyAlignment="1" applyProtection="1">
      <alignment horizontal="right"/>
    </xf>
    <xf numFmtId="0" fontId="9" fillId="2" borderId="0" xfId="2" applyFont="1" applyFill="1" applyAlignment="1" applyProtection="1">
      <alignment horizontal="left" wrapText="1"/>
    </xf>
    <xf numFmtId="164" fontId="9" fillId="2" borderId="0" xfId="2" applyNumberFormat="1" applyFont="1" applyFill="1" applyAlignment="1" applyProtection="1">
      <alignment horizontal="right"/>
    </xf>
    <xf numFmtId="39" fontId="9" fillId="2" borderId="0" xfId="2" applyNumberFormat="1" applyFont="1" applyFill="1" applyAlignment="1" applyProtection="1">
      <alignment horizontal="right"/>
    </xf>
    <xf numFmtId="39" fontId="9" fillId="0" borderId="0" xfId="2" applyNumberFormat="1" applyFont="1" applyAlignment="1" applyProtection="1">
      <alignment horizontal="right"/>
    </xf>
    <xf numFmtId="0" fontId="14" fillId="2" borderId="0" xfId="2" applyFill="1" applyAlignment="1" applyProtection="1">
      <alignment horizontal="left" vertical="top"/>
    </xf>
    <xf numFmtId="0" fontId="64" fillId="0" borderId="0" xfId="2" applyFont="1" applyAlignment="1" applyProtection="1">
      <alignment horizontal="left" vertical="top"/>
    </xf>
    <xf numFmtId="37" fontId="9" fillId="2" borderId="2" xfId="0" applyNumberFormat="1" applyFont="1" applyFill="1" applyBorder="1" applyAlignment="1">
      <alignment horizontal="right"/>
    </xf>
    <xf numFmtId="49" fontId="9" fillId="2" borderId="2" xfId="0" applyNumberFormat="1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2" fontId="9" fillId="2" borderId="2" xfId="0" applyNumberFormat="1" applyFont="1" applyFill="1" applyBorder="1" applyAlignment="1">
      <alignment horizontal="right"/>
    </xf>
    <xf numFmtId="39" fontId="9" fillId="2" borderId="2" xfId="0" applyNumberFormat="1" applyFont="1" applyFill="1" applyBorder="1" applyAlignment="1">
      <alignment horizontal="right"/>
    </xf>
    <xf numFmtId="39" fontId="9" fillId="0" borderId="2" xfId="0" applyNumberFormat="1" applyFont="1" applyBorder="1" applyAlignment="1">
      <alignment horizontal="right"/>
    </xf>
    <xf numFmtId="0" fontId="65" fillId="0" borderId="2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0" fontId="67" fillId="0" borderId="0" xfId="0" applyFont="1" applyAlignment="1">
      <alignment horizontal="left" vertical="top"/>
    </xf>
    <xf numFmtId="39" fontId="10" fillId="0" borderId="2" xfId="0" applyNumberFormat="1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37" fontId="13" fillId="0" borderId="2" xfId="43" applyNumberFormat="1" applyFont="1" applyBorder="1" applyAlignment="1">
      <alignment horizontal="right"/>
    </xf>
    <xf numFmtId="49" fontId="13" fillId="0" borderId="2" xfId="43" applyNumberFormat="1" applyFont="1" applyBorder="1" applyAlignment="1">
      <alignment horizontal="left" wrapText="1"/>
    </xf>
    <xf numFmtId="0" fontId="13" fillId="0" borderId="2" xfId="43" applyFont="1" applyBorder="1" applyAlignment="1">
      <alignment horizontal="left" wrapText="1"/>
    </xf>
    <xf numFmtId="0" fontId="12" fillId="0" borderId="2" xfId="44" applyFont="1" applyBorder="1" applyAlignment="1" applyProtection="1">
      <alignment horizontal="left" vertical="center" wrapText="1"/>
    </xf>
    <xf numFmtId="0" fontId="12" fillId="0" borderId="2" xfId="43" applyFont="1" applyBorder="1" applyAlignment="1">
      <alignment horizontal="left" wrapText="1"/>
    </xf>
    <xf numFmtId="165" fontId="12" fillId="0" borderId="2" xfId="43" applyNumberFormat="1" applyFont="1" applyBorder="1" applyAlignment="1">
      <alignment horizontal="right"/>
    </xf>
    <xf numFmtId="4" fontId="10" fillId="0" borderId="2" xfId="43" applyNumberFormat="1" applyFont="1" applyBorder="1" applyAlignment="1">
      <alignment horizontal="right"/>
    </xf>
    <xf numFmtId="0" fontId="64" fillId="0" borderId="2" xfId="43" applyFont="1" applyBorder="1" applyAlignment="1">
      <alignment horizontal="right" vertical="center"/>
    </xf>
    <xf numFmtId="0" fontId="20" fillId="0" borderId="0" xfId="43" applyAlignment="1">
      <alignment horizontal="left" vertical="top"/>
    </xf>
    <xf numFmtId="0" fontId="20" fillId="0" borderId="0" xfId="43"/>
    <xf numFmtId="1" fontId="10" fillId="0" borderId="2" xfId="0" applyNumberFormat="1" applyFont="1" applyBorder="1" applyAlignment="1">
      <alignment horizontal="right"/>
    </xf>
    <xf numFmtId="0" fontId="30" fillId="0" borderId="2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/>
    </xf>
    <xf numFmtId="0" fontId="6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70" fillId="0" borderId="0" xfId="0" applyFont="1" applyAlignment="1">
      <alignment horizontal="left" vertical="center"/>
    </xf>
    <xf numFmtId="0" fontId="49" fillId="0" borderId="0" xfId="37" applyFill="1" applyAlignment="1" applyProtection="1">
      <alignment horizontal="left" vertical="top"/>
    </xf>
    <xf numFmtId="0" fontId="25" fillId="0" borderId="0" xfId="18" applyFill="1" applyAlignment="1" applyProtection="1">
      <alignment horizontal="left" vertical="top"/>
    </xf>
    <xf numFmtId="0" fontId="68" fillId="0" borderId="0" xfId="0" applyFont="1" applyAlignment="1">
      <alignment horizontal="left" vertical="center"/>
    </xf>
    <xf numFmtId="0" fontId="6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1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9" fontId="0" fillId="0" borderId="0" xfId="0" applyNumberFormat="1" applyAlignment="1">
      <alignment horizontal="left" vertical="top"/>
    </xf>
    <xf numFmtId="0" fontId="32" fillId="0" borderId="0" xfId="0" applyFont="1" applyAlignment="1">
      <alignment horizontal="left" vertical="top"/>
    </xf>
    <xf numFmtId="0" fontId="76" fillId="0" borderId="0" xfId="37" applyFont="1" applyFill="1" applyAlignment="1" applyProtection="1">
      <alignment horizontal="left" vertical="top"/>
    </xf>
    <xf numFmtId="0" fontId="20" fillId="0" borderId="0" xfId="43" applyAlignment="1">
      <alignment horizontal="left" vertical="center"/>
    </xf>
    <xf numFmtId="0" fontId="20" fillId="0" borderId="0" xfId="43" applyAlignment="1">
      <alignment vertical="center"/>
    </xf>
    <xf numFmtId="0" fontId="58" fillId="0" borderId="0" xfId="43" applyFont="1" applyAlignment="1">
      <alignment vertical="center"/>
    </xf>
    <xf numFmtId="0" fontId="58" fillId="0" borderId="0" xfId="43" applyFont="1"/>
    <xf numFmtId="0" fontId="80" fillId="0" borderId="0" xfId="37" applyFont="1" applyFill="1" applyAlignment="1" applyProtection="1">
      <alignment horizontal="left" vertical="top"/>
    </xf>
    <xf numFmtId="0" fontId="49" fillId="0" borderId="0" xfId="37" applyFill="1" applyAlignment="1" applyProtection="1">
      <alignment horizontal="left" vertical="center"/>
    </xf>
    <xf numFmtId="0" fontId="72" fillId="0" borderId="0" xfId="37" applyFont="1" applyFill="1" applyAlignment="1" applyProtection="1">
      <alignment horizontal="left" vertical="top"/>
    </xf>
    <xf numFmtId="0" fontId="1" fillId="0" borderId="0" xfId="0" applyFont="1" applyAlignment="1">
      <alignment vertical="center"/>
    </xf>
    <xf numFmtId="0" fontId="90" fillId="0" borderId="0" xfId="37" applyFont="1" applyFill="1" applyAlignment="1" applyProtection="1">
      <alignment horizontal="left" vertical="center"/>
    </xf>
    <xf numFmtId="0" fontId="60" fillId="0" borderId="0" xfId="0" applyFont="1" applyAlignment="1">
      <alignment horizontal="left" vertical="center"/>
    </xf>
    <xf numFmtId="0" fontId="80" fillId="0" borderId="0" xfId="37" applyFont="1" applyFill="1" applyAlignment="1" applyProtection="1">
      <alignment horizontal="left" vertical="center"/>
    </xf>
    <xf numFmtId="0" fontId="82" fillId="0" borderId="0" xfId="37" applyFont="1" applyFill="1" applyAlignment="1" applyProtection="1">
      <alignment horizontal="left" vertical="center"/>
    </xf>
    <xf numFmtId="0" fontId="81" fillId="0" borderId="0" xfId="0" applyFont="1"/>
    <xf numFmtId="0" fontId="60" fillId="0" borderId="0" xfId="0" applyFont="1" applyAlignment="1">
      <alignment horizontal="left" vertical="top"/>
    </xf>
    <xf numFmtId="39" fontId="73" fillId="0" borderId="2" xfId="0" applyNumberFormat="1" applyFont="1" applyBorder="1" applyAlignment="1">
      <alignment horizontal="center"/>
    </xf>
    <xf numFmtId="0" fontId="74" fillId="0" borderId="0" xfId="0" applyFont="1" applyAlignment="1">
      <alignment horizontal="left" vertical="center"/>
    </xf>
    <xf numFmtId="0" fontId="30" fillId="0" borderId="2" xfId="0" applyFont="1" applyBorder="1" applyAlignment="1">
      <alignment horizontal="left" vertical="center" wrapText="1"/>
    </xf>
    <xf numFmtId="0" fontId="62" fillId="0" borderId="0" xfId="0" applyFont="1" applyAlignment="1">
      <alignment horizontal="left" vertical="center"/>
    </xf>
    <xf numFmtId="0" fontId="25" fillId="0" borderId="0" xfId="18" applyFill="1" applyAlignment="1" applyProtection="1">
      <alignment horizontal="left" vertical="center" wrapText="1"/>
    </xf>
    <xf numFmtId="0" fontId="83" fillId="0" borderId="0" xfId="0" applyFont="1" applyAlignment="1">
      <alignment vertical="center"/>
    </xf>
    <xf numFmtId="0" fontId="71" fillId="0" borderId="0" xfId="37" applyFont="1" applyFill="1" applyAlignment="1" applyProtection="1">
      <alignment horizontal="left" vertical="top"/>
    </xf>
    <xf numFmtId="0" fontId="68" fillId="0" borderId="0" xfId="0" applyFont="1" applyAlignment="1">
      <alignment horizontal="left" vertical="top"/>
    </xf>
    <xf numFmtId="4" fontId="10" fillId="0" borderId="2" xfId="31" applyNumberFormat="1" applyFont="1" applyBorder="1" applyAlignment="1">
      <alignment horizontal="right"/>
    </xf>
    <xf numFmtId="37" fontId="12" fillId="0" borderId="2" xfId="0" applyNumberFormat="1" applyFont="1" applyBorder="1" applyAlignment="1">
      <alignment horizontal="right"/>
    </xf>
    <xf numFmtId="0" fontId="30" fillId="0" borderId="2" xfId="5" applyFont="1" applyBorder="1" applyAlignment="1">
      <alignment horizontal="left" wrapText="1"/>
    </xf>
    <xf numFmtId="4" fontId="12" fillId="0" borderId="2" xfId="20" applyNumberFormat="1" applyFont="1" applyBorder="1" applyAlignment="1" applyProtection="1">
      <alignment horizontal="right"/>
    </xf>
    <xf numFmtId="39" fontId="30" fillId="0" borderId="2" xfId="10" applyNumberFormat="1" applyFont="1" applyBorder="1" applyAlignment="1" applyProtection="1">
      <alignment horizontal="center"/>
    </xf>
    <xf numFmtId="0" fontId="14" fillId="0" borderId="0" xfId="0" applyFont="1" applyAlignment="1">
      <alignment horizontal="right"/>
    </xf>
    <xf numFmtId="0" fontId="77" fillId="0" borderId="0" xfId="37" applyFont="1" applyFill="1" applyAlignment="1" applyProtection="1">
      <alignment horizontal="left" vertical="top"/>
    </xf>
    <xf numFmtId="0" fontId="2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0" fontId="26" fillId="0" borderId="0" xfId="0" applyFont="1" applyAlignment="1">
      <alignment horizontal="left" vertical="center"/>
    </xf>
    <xf numFmtId="4" fontId="68" fillId="0" borderId="0" xfId="0" applyNumberFormat="1" applyFont="1" applyAlignment="1">
      <alignment horizontal="left" vertical="center"/>
    </xf>
    <xf numFmtId="4" fontId="68" fillId="0" borderId="0" xfId="0" applyNumberFormat="1" applyFont="1" applyAlignment="1">
      <alignment horizontal="left" vertical="top"/>
    </xf>
    <xf numFmtId="4" fontId="26" fillId="0" borderId="0" xfId="0" applyNumberFormat="1" applyFont="1" applyAlignment="1">
      <alignment horizontal="left" vertical="top"/>
    </xf>
    <xf numFmtId="4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top"/>
    </xf>
    <xf numFmtId="2" fontId="12" fillId="0" borderId="2" xfId="0" applyNumberFormat="1" applyFont="1" applyBorder="1" applyAlignment="1">
      <alignment horizontal="right"/>
    </xf>
    <xf numFmtId="4" fontId="22" fillId="0" borderId="0" xfId="0" applyNumberFormat="1" applyFont="1" applyAlignment="1">
      <alignment horizontal="right"/>
    </xf>
    <xf numFmtId="167" fontId="32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right" vertical="top"/>
    </xf>
    <xf numFmtId="167" fontId="0" fillId="0" borderId="0" xfId="0" applyNumberFormat="1"/>
    <xf numFmtId="0" fontId="3" fillId="0" borderId="0" xfId="42"/>
    <xf numFmtId="0" fontId="93" fillId="0" borderId="0" xfId="18" applyFont="1" applyFill="1" applyAlignment="1" applyProtection="1">
      <alignment horizontal="left" vertical="center"/>
    </xf>
    <xf numFmtId="37" fontId="95" fillId="0" borderId="2" xfId="0" applyNumberFormat="1" applyFont="1" applyBorder="1" applyAlignment="1">
      <alignment horizontal="right"/>
    </xf>
    <xf numFmtId="0" fontId="16" fillId="0" borderId="0" xfId="15" applyFont="1" applyAlignment="1">
      <alignment wrapText="1"/>
    </xf>
    <xf numFmtId="0" fontId="10" fillId="0" borderId="0" xfId="15" applyFont="1" applyAlignment="1">
      <alignment wrapText="1"/>
    </xf>
    <xf numFmtId="0" fontId="10" fillId="0" borderId="0" xfId="15" applyFont="1"/>
    <xf numFmtId="0" fontId="16" fillId="0" borderId="0" xfId="15" applyFont="1" applyAlignment="1">
      <alignment horizontal="left" vertical="center" wrapText="1"/>
    </xf>
    <xf numFmtId="0" fontId="16" fillId="0" borderId="0" xfId="15" applyFont="1" applyAlignment="1">
      <alignment horizontal="justify" wrapText="1"/>
    </xf>
    <xf numFmtId="0" fontId="57" fillId="2" borderId="25" xfId="15" applyFont="1" applyFill="1" applyBorder="1" applyAlignment="1">
      <alignment horizontal="left"/>
    </xf>
    <xf numFmtId="0" fontId="29" fillId="2" borderId="26" xfId="15" applyFont="1" applyFill="1" applyBorder="1"/>
    <xf numFmtId="0" fontId="29" fillId="2" borderId="27" xfId="15" applyFont="1" applyFill="1" applyBorder="1"/>
    <xf numFmtId="0" fontId="15" fillId="0" borderId="0" xfId="15" applyAlignment="1">
      <alignment wrapText="1"/>
    </xf>
    <xf numFmtId="0" fontId="57" fillId="0" borderId="23" xfId="15" applyFont="1" applyBorder="1" applyAlignment="1">
      <alignment horizontal="left" wrapText="1"/>
    </xf>
    <xf numFmtId="0" fontId="29" fillId="0" borderId="23" xfId="15" applyFont="1" applyBorder="1" applyAlignment="1">
      <alignment wrapText="1"/>
    </xf>
    <xf numFmtId="0" fontId="51" fillId="0" borderId="0" xfId="15" applyFont="1" applyAlignment="1">
      <alignment horizontal="center"/>
    </xf>
    <xf numFmtId="0" fontId="15" fillId="0" borderId="0" xfId="15" applyAlignment="1">
      <alignment horizontal="center"/>
    </xf>
    <xf numFmtId="0" fontId="18" fillId="0" borderId="0" xfId="15" applyFont="1" applyAlignment="1">
      <alignment horizontal="center"/>
    </xf>
    <xf numFmtId="0" fontId="52" fillId="0" borderId="0" xfId="15" applyFont="1" applyAlignment="1">
      <alignment horizontal="left" vertical="center" wrapText="1"/>
    </xf>
    <xf numFmtId="0" fontId="29" fillId="0" borderId="0" xfId="15" applyFont="1" applyAlignment="1">
      <alignment horizontal="left" vertical="center" wrapText="1"/>
    </xf>
    <xf numFmtId="0" fontId="53" fillId="0" borderId="0" xfId="39" applyAlignment="1" applyProtection="1">
      <alignment horizontal="left" vertical="center" wrapText="1"/>
    </xf>
    <xf numFmtId="0" fontId="18" fillId="0" borderId="0" xfId="15" applyFont="1" applyAlignment="1">
      <alignment horizontal="left" wrapText="1"/>
    </xf>
    <xf numFmtId="0" fontId="18" fillId="0" borderId="0" xfId="15" applyFont="1" applyAlignment="1" applyProtection="1">
      <alignment horizontal="left" vertical="center"/>
      <protection locked="0"/>
    </xf>
    <xf numFmtId="0" fontId="40" fillId="0" borderId="0" xfId="16" applyFont="1" applyAlignment="1">
      <alignment horizontal="left" vertical="center" wrapText="1"/>
    </xf>
    <xf numFmtId="0" fontId="16" fillId="0" borderId="0" xfId="16" applyFont="1" applyAlignment="1">
      <alignment vertical="center" wrapText="1"/>
    </xf>
    <xf numFmtId="0" fontId="14" fillId="0" borderId="0" xfId="5" applyFont="1" applyAlignment="1">
      <alignment vertical="center" wrapText="1"/>
    </xf>
    <xf numFmtId="0" fontId="15" fillId="0" borderId="0" xfId="5" applyAlignment="1">
      <alignment vertical="center" wrapText="1"/>
    </xf>
    <xf numFmtId="0" fontId="15" fillId="0" borderId="28" xfId="45" applyBorder="1" applyAlignment="1">
      <alignment horizontal="center" vertical="center"/>
    </xf>
    <xf numFmtId="0" fontId="15" fillId="0" borderId="29" xfId="45" applyBorder="1" applyAlignment="1">
      <alignment horizontal="center" vertical="center"/>
    </xf>
    <xf numFmtId="0" fontId="15" fillId="0" borderId="32" xfId="45" applyBorder="1" applyAlignment="1">
      <alignment horizontal="center" vertical="center"/>
    </xf>
    <xf numFmtId="0" fontId="15" fillId="0" borderId="11" xfId="45" applyBorder="1" applyAlignment="1">
      <alignment horizontal="center" vertical="center"/>
    </xf>
    <xf numFmtId="0" fontId="87" fillId="0" borderId="30" xfId="40" applyFont="1" applyBorder="1" applyAlignment="1">
      <alignment vertical="center" wrapText="1"/>
    </xf>
    <xf numFmtId="0" fontId="15" fillId="0" borderId="30" xfId="46" applyBorder="1" applyAlignment="1">
      <alignment vertical="center" wrapText="1"/>
    </xf>
    <xf numFmtId="0" fontId="15" fillId="0" borderId="31" xfId="46" applyBorder="1" applyAlignment="1">
      <alignment vertical="center" wrapText="1"/>
    </xf>
    <xf numFmtId="0" fontId="15" fillId="0" borderId="33" xfId="46" applyBorder="1" applyAlignment="1">
      <alignment vertical="center" wrapText="1"/>
    </xf>
    <xf numFmtId="0" fontId="15" fillId="0" borderId="34" xfId="46" applyBorder="1" applyAlignment="1">
      <alignment vertical="center" wrapText="1"/>
    </xf>
    <xf numFmtId="49" fontId="15" fillId="0" borderId="35" xfId="45" applyNumberFormat="1" applyBorder="1" applyAlignment="1">
      <alignment horizontal="center" vertical="center"/>
    </xf>
    <xf numFmtId="0" fontId="15" fillId="0" borderId="36" xfId="45" applyBorder="1" applyAlignment="1">
      <alignment horizontal="center" vertical="center"/>
    </xf>
    <xf numFmtId="0" fontId="87" fillId="0" borderId="36" xfId="45" applyFont="1" applyBorder="1" applyAlignment="1">
      <alignment vertical="center" wrapText="1"/>
    </xf>
    <xf numFmtId="0" fontId="15" fillId="0" borderId="36" xfId="46" applyBorder="1" applyAlignment="1">
      <alignment vertical="center" wrapText="1"/>
    </xf>
    <xf numFmtId="0" fontId="15" fillId="0" borderId="37" xfId="46" applyBorder="1" applyAlignment="1">
      <alignment vertical="center" wrapText="1"/>
    </xf>
    <xf numFmtId="0" fontId="10" fillId="0" borderId="19" xfId="45" applyFont="1" applyBorder="1" applyAlignment="1">
      <alignment horizontal="center" vertical="center" wrapText="1"/>
    </xf>
    <xf numFmtId="0" fontId="10" fillId="0" borderId="19" xfId="46" applyFont="1" applyBorder="1" applyAlignment="1">
      <alignment vertical="center" wrapText="1"/>
    </xf>
    <xf numFmtId="0" fontId="16" fillId="0" borderId="0" xfId="1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2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2" applyFont="1" applyAlignment="1" applyProtection="1">
      <alignment horizontal="left" wrapText="1"/>
    </xf>
    <xf numFmtId="0" fontId="23" fillId="0" borderId="0" xfId="19" applyAlignment="1" applyProtection="1">
      <alignment horizontal="left" wrapText="1"/>
    </xf>
    <xf numFmtId="37" fontId="9" fillId="0" borderId="3" xfId="0" applyNumberFormat="1" applyFont="1" applyBorder="1" applyAlignment="1">
      <alignment horizontal="center"/>
    </xf>
    <xf numFmtId="37" fontId="9" fillId="0" borderId="4" xfId="0" applyNumberFormat="1" applyFont="1" applyBorder="1" applyAlignment="1">
      <alignment horizontal="center"/>
    </xf>
    <xf numFmtId="37" fontId="9" fillId="0" borderId="5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14" fillId="0" borderId="0" xfId="2" applyAlignment="1" applyProtection="1">
      <alignment vertical="center" wrapText="1"/>
    </xf>
    <xf numFmtId="0" fontId="23" fillId="0" borderId="0" xfId="36" applyFont="1" applyAlignment="1">
      <alignment horizontal="left" wrapText="1"/>
    </xf>
  </cellXfs>
  <cellStyles count="47">
    <cellStyle name="Hypertextový odkaz" xfId="18" builtinId="8"/>
    <cellStyle name="Hypertextový odkaz 2" xfId="22" xr:uid="{C4A1C0A0-6F06-4D0C-B830-3BA34700BFD2}"/>
    <cellStyle name="Hypertextový odkaz 3" xfId="37" xr:uid="{880BD68B-2D17-4699-9B0F-E39EF02AC7D8}"/>
    <cellStyle name="Hypertextový odkaz 4" xfId="24" xr:uid="{49BC43C1-5260-442F-A85F-C53757400034}"/>
    <cellStyle name="Hypertextový odkaz 5" xfId="30" xr:uid="{56076083-8536-4C2E-94D4-8EE1228514A1}"/>
    <cellStyle name="Normal_Power Voltage Bill 08.06" xfId="3" xr:uid="{00000000-0005-0000-0000-000001000000}"/>
    <cellStyle name="Normale_Complete_official_price_list_2007CZ" xfId="4" xr:uid="{00000000-0005-0000-0000-000002000000}"/>
    <cellStyle name="Normální" xfId="0" builtinId="0"/>
    <cellStyle name="Normální 10" xfId="5" xr:uid="{00000000-0005-0000-0000-000004000000}"/>
    <cellStyle name="Normální 11" xfId="39" xr:uid="{17CC3A40-97BB-4E4B-8A15-08550A93F38C}"/>
    <cellStyle name="Normální 11 5" xfId="27" xr:uid="{B25A85CB-AA08-4EAD-8928-916C358D2E00}"/>
    <cellStyle name="Normální 11 5 2" xfId="33" xr:uid="{77E42F23-5EAB-4483-90D3-4C88D5BA5AD4}"/>
    <cellStyle name="Normální 12" xfId="28" xr:uid="{BBE7A5CA-60FF-4EE3-871D-E389C371B943}"/>
    <cellStyle name="normální 12 2" xfId="31" xr:uid="{69FF2F8F-13F3-4DFA-B625-EFE85B7F5271}"/>
    <cellStyle name="Normální 12 3" xfId="42" xr:uid="{5C960D99-C71E-4919-976E-6379D9E7CF4F}"/>
    <cellStyle name="normální 13" xfId="19" xr:uid="{00000000-0005-0000-0000-000005000000}"/>
    <cellStyle name="Normální 13 2" xfId="36" xr:uid="{71658DF8-4FCE-4388-8C4F-39B72490A23D}"/>
    <cellStyle name="Normální 2" xfId="2" xr:uid="{00000000-0005-0000-0000-000006000000}"/>
    <cellStyle name="Normální 2 2" xfId="21" xr:uid="{6012E976-4DFA-434F-9FAF-28EB8051E96D}"/>
    <cellStyle name="normální 2 2 2" xfId="38" xr:uid="{430F28CC-6611-4C25-BDBA-174B61CD3298}"/>
    <cellStyle name="normální 2 2 2 2" xfId="43" xr:uid="{B9164A91-EE5E-43E5-8C27-FEFD643252BB}"/>
    <cellStyle name="Normální 2 2 3" xfId="32" xr:uid="{C9B30947-1CFE-4962-81FB-02BD3E09CB89}"/>
    <cellStyle name="Normální 2 3" xfId="34" xr:uid="{E42096F6-7A97-42CD-ADEA-4C6B14D75178}"/>
    <cellStyle name="Normální 3" xfId="6" xr:uid="{00000000-0005-0000-0000-000007000000}"/>
    <cellStyle name="Normální 3 2" xfId="15" xr:uid="{00000000-0005-0000-0000-000008000000}"/>
    <cellStyle name="Normální 3 3" xfId="25" xr:uid="{F8B8E5F5-A912-4F7A-B3CF-3BE4747EFEC6}"/>
    <cellStyle name="Normální 3 3 2 2" xfId="29" xr:uid="{866B828E-3D07-45E8-9E73-1D5F163A86F9}"/>
    <cellStyle name="Normální 3 3 3" xfId="26" xr:uid="{68E12B33-8871-4391-A9EC-3F68B883B254}"/>
    <cellStyle name="Normální 3 3 4" xfId="41" xr:uid="{D75728D0-4F31-4B20-8F59-9E2B5253E26F}"/>
    <cellStyle name="Normální 4" xfId="7" xr:uid="{00000000-0005-0000-0000-000009000000}"/>
    <cellStyle name="Normální 5" xfId="8" xr:uid="{00000000-0005-0000-0000-00000A000000}"/>
    <cellStyle name="Normální 6" xfId="9" xr:uid="{00000000-0005-0000-0000-00000B000000}"/>
    <cellStyle name="Normální 7" xfId="10" xr:uid="{00000000-0005-0000-0000-00000C000000}"/>
    <cellStyle name="Normální 8" xfId="14" xr:uid="{00000000-0005-0000-0000-00000D000000}"/>
    <cellStyle name="Normální 8 2 2" xfId="46" xr:uid="{14D42E55-D846-4BE7-BA73-D6895147EC5E}"/>
    <cellStyle name="Normální 9" xfId="35" xr:uid="{ED849642-C23C-4E49-A270-3E20259BD61A}"/>
    <cellStyle name="normální 9 2 5" xfId="44" xr:uid="{CF95694B-7783-4DE4-8698-E620054D6AE7}"/>
    <cellStyle name="normální 9 4" xfId="20" xr:uid="{00000000-0005-0000-0000-00000E000000}"/>
    <cellStyle name="normální 9 5" xfId="17" xr:uid="{00000000-0005-0000-0000-00000F000000}"/>
    <cellStyle name="Normální 9 6" xfId="23" xr:uid="{74592785-FBCC-406C-9FF8-59C787DE0960}"/>
    <cellStyle name="normální_POL.XLS" xfId="1" xr:uid="{00000000-0005-0000-0000-000011000000}"/>
    <cellStyle name="normální_POL.XLS 2" xfId="16" xr:uid="{00000000-0005-0000-0000-000012000000}"/>
    <cellStyle name="normální_POL.XLS 3" xfId="40" xr:uid="{B6DF8071-8EE3-4BE2-A6AB-694D3DF97844}"/>
    <cellStyle name="normální_POL.XLS 3 2" xfId="45" xr:uid="{C332BB81-8EF0-4C42-AC07-2E8F677E0E4C}"/>
    <cellStyle name="Styl 1" xfId="11" xr:uid="{00000000-0005-0000-0000-000013000000}"/>
    <cellStyle name="Währung" xfId="12" xr:uid="{00000000-0005-0000-0000-000014000000}"/>
    <cellStyle name="標準_IPS alpha BOQ ME forms detail_Mechanical_El." xfId="13" xr:uid="{00000000-0005-0000-0000-000015000000}"/>
  </cellStyles>
  <dxfs count="0"/>
  <tableStyles count="0" defaultTableStyle="TableStyleMedium2" defaultPivotStyle="PivotStyleMedium9"/>
  <colors>
    <mruColors>
      <color rgb="FF66FF33"/>
      <color rgb="FFFF00FF"/>
      <color rgb="FF00FFCC"/>
      <color rgb="FFFFFFCC"/>
      <color rgb="FFC0C0C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68%20Reko%20objektu%20PdF%20MU%20Brno/4%20-%20PD/7%20-%20DPS/ROZPOCET/XLS/TO-568%20-%20DPS%20-SOUHR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07%20Transformace%20DOZP%20Hlinany\01%20Rekonstrukce%20Teplice\4%20-%20VD\4%20-%20DSP\Rozpocet\TO-407-01%20-%20DSP-rozpoc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380-01%20Hotel%20CLARION%20Ostrava/3b_DPS/PD%20-%20Rozpocet/000-Kryc&#237;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</sheetNames>
    <sheetDataSet>
      <sheetData sheetId="0">
        <row r="21">
          <cell r="D21">
            <v>21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vba"/>
      <sheetName val="001-B.1. Priprava uzemi"/>
      <sheetName val="002-A.1. Archstav  reseni"/>
      <sheetName val="002-A.2.1. Zakladani"/>
      <sheetName val="002-A.2.2. Zelbet konstrukce"/>
      <sheetName val="002-A.2.3.OK"/>
      <sheetName val="002-A.3.1. Vytapeni"/>
      <sheetName val="002-A.3.2. Chlad"/>
      <sheetName val="002-A.3.5. ZTI"/>
      <sheetName val="002-A.3.11.1. SADOVE UPRAVY"/>
      <sheetName val="003-B.1. KOMUNIK"/>
      <sheetName val="003-B.2. KANALIZA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14B35-D80C-409E-A6A7-5E96D6D167C4}">
  <sheetPr>
    <pageSetUpPr fitToPage="1"/>
  </sheetPr>
  <dimension ref="A1:P48"/>
  <sheetViews>
    <sheetView showGridLines="0" tabSelected="1" topLeftCell="B1" zoomScaleNormal="100" zoomScaleSheetLayoutView="75" workbookViewId="0">
      <selection activeCell="B1" sqref="B1"/>
    </sheetView>
  </sheetViews>
  <sheetFormatPr defaultRowHeight="12.75"/>
  <cols>
    <col min="1" max="1" width="0.5703125" style="17" hidden="1" customWidth="1"/>
    <col min="2" max="2" width="7.140625" style="17" customWidth="1"/>
    <col min="3" max="3" width="18.7109375" style="17" customWidth="1"/>
    <col min="4" max="4" width="19.7109375" style="17" customWidth="1"/>
    <col min="5" max="5" width="16.85546875" style="17" customWidth="1"/>
    <col min="6" max="6" width="16.140625" style="17" customWidth="1"/>
    <col min="7" max="8" width="17.5703125" style="17" customWidth="1"/>
    <col min="9" max="10" width="18.85546875" style="17" customWidth="1"/>
    <col min="11" max="11" width="36.85546875" style="17" customWidth="1"/>
    <col min="12" max="12" width="17.85546875" style="17" customWidth="1"/>
    <col min="13" max="15" width="10.7109375" style="17" customWidth="1"/>
    <col min="16" max="16384" width="9.140625" style="17"/>
  </cols>
  <sheetData>
    <row r="1" spans="2:15" ht="12" customHeight="1"/>
    <row r="2" spans="2:15" ht="17.25" customHeight="1">
      <c r="B2" s="345" t="s">
        <v>464</v>
      </c>
      <c r="C2" s="346"/>
      <c r="D2" s="346"/>
      <c r="E2" s="346"/>
      <c r="F2" s="346"/>
      <c r="G2" s="346"/>
      <c r="H2" s="346"/>
      <c r="I2" s="346"/>
      <c r="J2" s="346"/>
      <c r="K2" s="19"/>
    </row>
    <row r="3" spans="2:15" ht="12.75" customHeight="1">
      <c r="B3" s="347" t="s">
        <v>403</v>
      </c>
      <c r="C3" s="346"/>
      <c r="D3" s="346"/>
      <c r="E3" s="346"/>
      <c r="F3" s="346"/>
      <c r="G3" s="346"/>
      <c r="H3" s="346"/>
      <c r="I3" s="346"/>
      <c r="J3" s="346"/>
    </row>
    <row r="4" spans="2:15" ht="12.75" customHeight="1"/>
    <row r="5" spans="2:15" s="21" customFormat="1" ht="31.5" customHeight="1">
      <c r="C5" s="22" t="s">
        <v>76</v>
      </c>
      <c r="D5" s="348" t="s">
        <v>401</v>
      </c>
      <c r="E5" s="349"/>
      <c r="F5" s="349"/>
      <c r="G5" s="349"/>
      <c r="H5" s="350"/>
      <c r="I5" s="7"/>
      <c r="J5" s="23"/>
      <c r="O5" s="24"/>
    </row>
    <row r="6" spans="2:15" ht="13.5" customHeight="1">
      <c r="C6" s="25"/>
      <c r="D6" s="26"/>
      <c r="E6" s="27"/>
      <c r="F6" s="27"/>
      <c r="G6" s="27"/>
      <c r="H6" s="28"/>
      <c r="I6" s="28"/>
      <c r="J6" s="28"/>
      <c r="O6" s="29"/>
    </row>
    <row r="7" spans="2:15" ht="12.75" customHeight="1">
      <c r="C7" s="30" t="s">
        <v>77</v>
      </c>
      <c r="D7" s="351" t="s">
        <v>78</v>
      </c>
      <c r="E7" s="351"/>
      <c r="F7" s="351"/>
      <c r="G7" s="351"/>
      <c r="H7" s="31"/>
      <c r="I7" s="31"/>
      <c r="K7" s="32"/>
    </row>
    <row r="8" spans="2:15">
      <c r="C8" s="32"/>
      <c r="D8" s="32"/>
      <c r="H8" s="31"/>
      <c r="I8" s="31"/>
      <c r="K8" s="32"/>
    </row>
    <row r="9" spans="2:15">
      <c r="C9" s="30" t="s">
        <v>79</v>
      </c>
      <c r="D9" s="32" t="s">
        <v>80</v>
      </c>
      <c r="H9" s="31"/>
      <c r="I9" s="31"/>
      <c r="K9" s="32"/>
    </row>
    <row r="10" spans="2:15">
      <c r="C10" s="28"/>
      <c r="D10" s="32"/>
      <c r="H10" s="31"/>
      <c r="I10" s="31"/>
    </row>
    <row r="11" spans="2:15">
      <c r="C11" s="30" t="s">
        <v>81</v>
      </c>
      <c r="D11" s="32" t="s">
        <v>82</v>
      </c>
      <c r="H11" s="31"/>
      <c r="I11" s="31"/>
    </row>
    <row r="12" spans="2:15">
      <c r="C12" s="30"/>
      <c r="D12" s="32"/>
      <c r="H12" s="31"/>
      <c r="I12" s="31"/>
    </row>
    <row r="13" spans="2:15" ht="24.75" customHeight="1">
      <c r="C13" s="30" t="s">
        <v>83</v>
      </c>
      <c r="D13" s="352"/>
      <c r="E13" s="352"/>
      <c r="F13" s="352"/>
      <c r="G13" s="352"/>
      <c r="H13" s="352"/>
      <c r="I13" s="352"/>
      <c r="J13" s="352"/>
    </row>
    <row r="14" spans="2:15">
      <c r="C14" s="30"/>
      <c r="D14" s="32"/>
      <c r="H14" s="31"/>
      <c r="I14" s="31"/>
    </row>
    <row r="15" spans="2:15" ht="24.75" customHeight="1">
      <c r="C15" s="20" t="s">
        <v>84</v>
      </c>
      <c r="D15" s="20"/>
      <c r="F15" s="20" t="s">
        <v>105</v>
      </c>
      <c r="H15" s="20"/>
      <c r="I15" s="20" t="s">
        <v>85</v>
      </c>
    </row>
    <row r="16" spans="2:15" ht="33.75" customHeight="1"/>
    <row r="17" spans="2:12" ht="28.5" customHeight="1">
      <c r="C17" s="20" t="s">
        <v>86</v>
      </c>
      <c r="D17" s="20"/>
      <c r="F17" s="20" t="s">
        <v>86</v>
      </c>
      <c r="H17" s="20"/>
      <c r="I17" s="20" t="s">
        <v>87</v>
      </c>
    </row>
    <row r="18" spans="2:12" ht="25.5" customHeight="1"/>
    <row r="19" spans="2:12" ht="13.5" customHeight="1">
      <c r="B19" s="33"/>
      <c r="C19" s="34"/>
      <c r="D19" s="34"/>
      <c r="E19" s="35"/>
      <c r="F19" s="36"/>
      <c r="G19" s="37"/>
      <c r="H19" s="38"/>
      <c r="I19" s="38"/>
      <c r="J19" s="39" t="s">
        <v>88</v>
      </c>
      <c r="K19" s="40"/>
    </row>
    <row r="20" spans="2:12" ht="15" customHeight="1">
      <c r="B20" s="41" t="s">
        <v>89</v>
      </c>
      <c r="C20" s="21"/>
      <c r="D20" s="42">
        <v>12</v>
      </c>
      <c r="E20" s="43" t="s">
        <v>25</v>
      </c>
      <c r="F20" s="44"/>
      <c r="G20" s="45"/>
      <c r="H20" s="45"/>
      <c r="I20" s="45"/>
      <c r="J20" s="46">
        <f>G36</f>
        <v>0</v>
      </c>
      <c r="K20" s="47"/>
    </row>
    <row r="21" spans="2:12">
      <c r="B21" s="41" t="s">
        <v>90</v>
      </c>
      <c r="C21" s="21"/>
      <c r="D21" s="42">
        <v>12</v>
      </c>
      <c r="E21" s="43" t="s">
        <v>25</v>
      </c>
      <c r="F21" s="48"/>
      <c r="G21" s="49"/>
      <c r="H21" s="49"/>
      <c r="I21" s="49"/>
      <c r="J21" s="50">
        <f>I36</f>
        <v>0</v>
      </c>
      <c r="K21" s="47"/>
    </row>
    <row r="22" spans="2:12">
      <c r="B22" s="41" t="s">
        <v>89</v>
      </c>
      <c r="C22" s="21"/>
      <c r="D22" s="42">
        <v>21</v>
      </c>
      <c r="E22" s="43" t="s">
        <v>25</v>
      </c>
      <c r="F22" s="51"/>
      <c r="G22" s="52"/>
      <c r="H22" s="52"/>
      <c r="I22" s="52"/>
      <c r="J22" s="50">
        <f>StavbaCelkem</f>
        <v>0</v>
      </c>
      <c r="K22" s="47"/>
    </row>
    <row r="23" spans="2:12" ht="13.5" thickBot="1">
      <c r="B23" s="41" t="s">
        <v>90</v>
      </c>
      <c r="C23" s="21"/>
      <c r="D23" s="42">
        <v>21</v>
      </c>
      <c r="E23" s="43" t="s">
        <v>25</v>
      </c>
      <c r="F23" s="48"/>
      <c r="G23" s="49"/>
      <c r="H23" s="49"/>
      <c r="I23" s="49"/>
      <c r="J23" s="53">
        <f>J36</f>
        <v>0</v>
      </c>
      <c r="K23" s="47"/>
    </row>
    <row r="24" spans="2:12" ht="16.5" thickBot="1">
      <c r="B24" s="54" t="s">
        <v>91</v>
      </c>
      <c r="C24" s="55"/>
      <c r="D24" s="55"/>
      <c r="E24" s="56"/>
      <c r="F24" s="57"/>
      <c r="G24" s="58"/>
      <c r="H24" s="58"/>
      <c r="I24" s="58"/>
      <c r="J24" s="59">
        <f>J22+J20</f>
        <v>0</v>
      </c>
      <c r="K24" s="60"/>
      <c r="L24" s="61"/>
    </row>
    <row r="25" spans="2:12" ht="16.5" thickBot="1">
      <c r="B25" s="54" t="s">
        <v>92</v>
      </c>
      <c r="C25" s="55"/>
      <c r="D25" s="55"/>
      <c r="E25" s="56"/>
      <c r="F25" s="57"/>
      <c r="G25" s="58"/>
      <c r="H25" s="58"/>
      <c r="I25" s="58"/>
      <c r="J25" s="59">
        <f>SUM(J20:J23)</f>
        <v>0</v>
      </c>
      <c r="K25" s="60"/>
      <c r="L25" s="61"/>
    </row>
    <row r="26" spans="2:12">
      <c r="F26" s="62"/>
      <c r="G26" s="62"/>
      <c r="H26" s="62"/>
      <c r="I26" s="62"/>
      <c r="J26" s="62"/>
    </row>
    <row r="27" spans="2:12">
      <c r="F27" s="62"/>
      <c r="G27" s="62"/>
      <c r="H27" s="62"/>
      <c r="I27" s="62"/>
      <c r="J27" s="62"/>
      <c r="L27" s="63"/>
    </row>
    <row r="28" spans="2:12" ht="1.5" customHeight="1">
      <c r="F28" s="62"/>
      <c r="G28" s="62"/>
      <c r="H28" s="62"/>
      <c r="I28" s="62"/>
      <c r="J28" s="62"/>
    </row>
    <row r="29" spans="2:12" ht="15.75" customHeight="1">
      <c r="B29" s="64" t="s">
        <v>93</v>
      </c>
      <c r="C29" s="18"/>
      <c r="D29" s="18"/>
      <c r="E29" s="18"/>
      <c r="F29" s="65"/>
      <c r="G29" s="65"/>
      <c r="H29" s="65"/>
      <c r="I29" s="65"/>
      <c r="J29" s="65"/>
      <c r="K29" s="18"/>
      <c r="L29" s="62"/>
    </row>
    <row r="30" spans="2:12" ht="5.25" customHeight="1">
      <c r="F30" s="62"/>
      <c r="G30" s="62"/>
      <c r="H30" s="62"/>
      <c r="I30" s="62"/>
      <c r="J30" s="62"/>
      <c r="L30" s="62"/>
    </row>
    <row r="31" spans="2:12" ht="32.1" customHeight="1">
      <c r="B31" s="66" t="s">
        <v>94</v>
      </c>
      <c r="C31" s="67"/>
      <c r="D31" s="67"/>
      <c r="E31" s="68"/>
      <c r="F31" s="69" t="s">
        <v>64</v>
      </c>
      <c r="G31" s="70" t="s">
        <v>95</v>
      </c>
      <c r="H31" s="69" t="s">
        <v>96</v>
      </c>
      <c r="I31" s="69" t="s">
        <v>103</v>
      </c>
      <c r="J31" s="69" t="s">
        <v>104</v>
      </c>
      <c r="K31" s="71"/>
      <c r="L31" s="23"/>
    </row>
    <row r="32" spans="2:12">
      <c r="B32" s="72" t="s">
        <v>17</v>
      </c>
      <c r="C32" s="73"/>
      <c r="D32" s="74"/>
      <c r="E32" s="75"/>
      <c r="F32" s="76"/>
      <c r="G32" s="77"/>
      <c r="H32" s="77"/>
      <c r="I32" s="77"/>
      <c r="J32" s="78"/>
      <c r="L32" s="79"/>
    </row>
    <row r="33" spans="1:16" ht="12.75" customHeight="1">
      <c r="B33" s="80"/>
      <c r="C33" s="339" t="s">
        <v>451</v>
      </c>
      <c r="D33" s="340"/>
      <c r="E33" s="341"/>
      <c r="F33" s="81">
        <f>H33+I33+G33+J33</f>
        <v>0</v>
      </c>
      <c r="G33" s="81"/>
      <c r="H33" s="81">
        <f>VRN!G12</f>
        <v>0</v>
      </c>
      <c r="I33" s="82"/>
      <c r="J33" s="82">
        <f>H33*0.21</f>
        <v>0</v>
      </c>
      <c r="K33" s="63"/>
    </row>
    <row r="34" spans="1:16" ht="12.75" customHeight="1">
      <c r="B34" s="80"/>
      <c r="C34" s="343" t="s">
        <v>400</v>
      </c>
      <c r="D34" s="344"/>
      <c r="E34" s="344"/>
      <c r="F34" s="83">
        <f>H34+J34+G34+I34</f>
        <v>0</v>
      </c>
      <c r="G34" s="83"/>
      <c r="H34" s="83">
        <f>'D.1.1.c.07 - VÝPIS OSTAT. VÝR.'!H142</f>
        <v>0</v>
      </c>
      <c r="I34" s="84"/>
      <c r="J34" s="84">
        <f>H34*0.21</f>
        <v>0</v>
      </c>
      <c r="K34" s="63"/>
    </row>
    <row r="35" spans="1:16" ht="13.5" customHeight="1">
      <c r="B35" s="85"/>
      <c r="C35" s="343" t="s">
        <v>402</v>
      </c>
      <c r="D35" s="344"/>
      <c r="E35" s="344"/>
      <c r="F35" s="83">
        <f>H35+J35+G35+I35</f>
        <v>0</v>
      </c>
      <c r="G35" s="83"/>
      <c r="H35" s="83">
        <f>'D.1.5. VNITŘNÍ VYBAVENÍ'!H462</f>
        <v>0</v>
      </c>
      <c r="I35" s="84"/>
      <c r="J35" s="84">
        <f>H35*0.21</f>
        <v>0</v>
      </c>
      <c r="K35" s="86"/>
    </row>
    <row r="36" spans="1:16" ht="17.25" customHeight="1">
      <c r="B36" s="87" t="s">
        <v>97</v>
      </c>
      <c r="C36" s="88"/>
      <c r="D36" s="89"/>
      <c r="E36" s="90"/>
      <c r="F36" s="91">
        <f>SUM(F33:F35)</f>
        <v>0</v>
      </c>
      <c r="G36" s="91">
        <f>SUM(G35:G35)</f>
        <v>0</v>
      </c>
      <c r="H36" s="91">
        <f>SUM(H33:H35)</f>
        <v>0</v>
      </c>
      <c r="I36" s="91">
        <f>SUM(I35:I35)</f>
        <v>0</v>
      </c>
      <c r="J36" s="91">
        <f>SUM(J33:J35)</f>
        <v>0</v>
      </c>
      <c r="K36" s="63"/>
      <c r="L36" s="63"/>
      <c r="N36" s="63"/>
    </row>
    <row r="37" spans="1:16">
      <c r="B37" s="92"/>
      <c r="C37" s="92"/>
      <c r="D37" s="92"/>
      <c r="E37" s="92"/>
      <c r="F37" s="92"/>
      <c r="G37" s="92"/>
      <c r="H37" s="92"/>
      <c r="I37" s="92"/>
      <c r="J37" s="92"/>
      <c r="K37" s="92"/>
    </row>
    <row r="38" spans="1:16" ht="2.25" customHeight="1"/>
    <row r="39" spans="1:16" ht="1.5" customHeight="1"/>
    <row r="40" spans="1:16" ht="0.75" customHeight="1"/>
    <row r="41" spans="1:16" ht="0.75" customHeight="1"/>
    <row r="42" spans="1:16" ht="0.75" customHeight="1"/>
    <row r="43" spans="1:16" ht="18">
      <c r="B43" s="64" t="s">
        <v>19</v>
      </c>
      <c r="C43" s="18"/>
      <c r="D43" s="18"/>
      <c r="E43" s="18"/>
      <c r="F43" s="18"/>
      <c r="G43" s="18"/>
      <c r="H43" s="18"/>
      <c r="I43" s="18"/>
      <c r="J43" s="18"/>
    </row>
    <row r="44" spans="1:16" s="93" customFormat="1" ht="27" customHeight="1">
      <c r="A44" s="334" t="s">
        <v>98</v>
      </c>
      <c r="B44" s="342"/>
      <c r="C44" s="342"/>
      <c r="D44" s="342"/>
      <c r="E44" s="342"/>
      <c r="F44" s="342"/>
      <c r="G44" s="342"/>
      <c r="H44" s="342"/>
      <c r="I44" s="342"/>
      <c r="J44" s="342"/>
    </row>
    <row r="45" spans="1:16" s="95" customFormat="1" ht="24.6" customHeight="1">
      <c r="A45" s="334" t="s">
        <v>99</v>
      </c>
      <c r="B45" s="335"/>
      <c r="C45" s="335"/>
      <c r="D45" s="335"/>
      <c r="E45" s="335"/>
      <c r="F45" s="335"/>
      <c r="G45" s="335"/>
      <c r="H45" s="336"/>
      <c r="I45" s="336"/>
      <c r="J45" s="336"/>
      <c r="K45" s="94"/>
      <c r="M45" s="96"/>
    </row>
    <row r="46" spans="1:16" s="93" customFormat="1" ht="24.6" customHeight="1">
      <c r="B46" s="337" t="s">
        <v>100</v>
      </c>
      <c r="C46" s="337"/>
      <c r="D46" s="337"/>
      <c r="E46" s="337"/>
      <c r="F46" s="337"/>
      <c r="G46" s="337"/>
      <c r="H46" s="337"/>
      <c r="I46" s="337"/>
      <c r="J46" s="337"/>
    </row>
    <row r="47" spans="1:16" s="95" customFormat="1" ht="24.6" customHeight="1">
      <c r="A47" s="338" t="s">
        <v>101</v>
      </c>
      <c r="B47" s="335"/>
      <c r="C47" s="335"/>
      <c r="D47" s="335"/>
      <c r="E47" s="335"/>
      <c r="F47" s="335"/>
      <c r="G47" s="335"/>
      <c r="H47" s="336"/>
      <c r="I47" s="336"/>
      <c r="J47" s="336"/>
      <c r="L47" s="94"/>
      <c r="N47" s="97"/>
      <c r="P47" s="98"/>
    </row>
    <row r="48" spans="1:16" s="95" customFormat="1" ht="24.6" customHeight="1">
      <c r="A48" s="338" t="s">
        <v>102</v>
      </c>
      <c r="B48" s="335"/>
      <c r="C48" s="335"/>
      <c r="D48" s="335"/>
      <c r="E48" s="335"/>
      <c r="F48" s="335"/>
      <c r="G48" s="335"/>
      <c r="H48" s="336"/>
      <c r="I48" s="336"/>
      <c r="J48" s="336"/>
      <c r="K48" s="94"/>
      <c r="M48" s="96"/>
    </row>
  </sheetData>
  <sheetProtection algorithmName="SHA-512" hashValue="r2pTQGml/fK+/WtMbGrU1GvPpA2wCNmgomHl6a/ANVp9OWNV/gF8qLYwb/M3QjUGDMSDqH7g2lPe63XCL6O4vw==" saltValue="apQBRI4rCqU/QNsBkyuzhA==" spinCount="100000" sheet="1" objects="1" scenarios="1"/>
  <mergeCells count="13">
    <mergeCell ref="B2:J2"/>
    <mergeCell ref="B3:J3"/>
    <mergeCell ref="D5:H5"/>
    <mergeCell ref="D7:G7"/>
    <mergeCell ref="C35:E35"/>
    <mergeCell ref="D13:J13"/>
    <mergeCell ref="A45:J45"/>
    <mergeCell ref="B46:J46"/>
    <mergeCell ref="A47:J47"/>
    <mergeCell ref="A48:J48"/>
    <mergeCell ref="C33:E33"/>
    <mergeCell ref="A44:J44"/>
    <mergeCell ref="C34:E34"/>
  </mergeCells>
  <printOptions horizontalCentered="1"/>
  <pageMargins left="0.39370078740157483" right="0.39370078740157483" top="0.78740157480314965" bottom="0.39370078740157483" header="0" footer="0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BAD4-BA66-44FE-BF72-4FB080B38AC1}">
  <sheetPr>
    <pageSetUpPr fitToPage="1"/>
  </sheetPr>
  <dimension ref="A1:IP29"/>
  <sheetViews>
    <sheetView workbookViewId="0"/>
  </sheetViews>
  <sheetFormatPr defaultColWidth="14.5703125" defaultRowHeight="12.75"/>
  <cols>
    <col min="1" max="1" width="3.7109375" style="104" customWidth="1"/>
    <col min="2" max="2" width="14.5703125" style="104"/>
    <col min="3" max="3" width="41.28515625" style="104" customWidth="1"/>
    <col min="4" max="4" width="11.140625" style="104" customWidth="1"/>
    <col min="5" max="5" width="11.28515625" style="104" customWidth="1"/>
    <col min="6" max="7" width="13.7109375" style="104" customWidth="1"/>
    <col min="8" max="8" width="17" style="104" customWidth="1"/>
    <col min="9" max="248" width="9.140625" style="104" customWidth="1"/>
    <col min="249" max="249" width="3.7109375" style="104" customWidth="1"/>
    <col min="250" max="256" width="14.5703125" style="104"/>
    <col min="257" max="257" width="3.7109375" style="104" customWidth="1"/>
    <col min="258" max="258" width="14.5703125" style="104"/>
    <col min="259" max="259" width="41.28515625" style="104" customWidth="1"/>
    <col min="260" max="260" width="11.140625" style="104" customWidth="1"/>
    <col min="261" max="261" width="11.28515625" style="104" customWidth="1"/>
    <col min="262" max="263" width="13.7109375" style="104" customWidth="1"/>
    <col min="264" max="264" width="17" style="104" customWidth="1"/>
    <col min="265" max="504" width="9.140625" style="104" customWidth="1"/>
    <col min="505" max="505" width="3.7109375" style="104" customWidth="1"/>
    <col min="506" max="512" width="14.5703125" style="104"/>
    <col min="513" max="513" width="3.7109375" style="104" customWidth="1"/>
    <col min="514" max="514" width="14.5703125" style="104"/>
    <col min="515" max="515" width="41.28515625" style="104" customWidth="1"/>
    <col min="516" max="516" width="11.140625" style="104" customWidth="1"/>
    <col min="517" max="517" width="11.28515625" style="104" customWidth="1"/>
    <col min="518" max="519" width="13.7109375" style="104" customWidth="1"/>
    <col min="520" max="520" width="17" style="104" customWidth="1"/>
    <col min="521" max="760" width="9.140625" style="104" customWidth="1"/>
    <col min="761" max="761" width="3.7109375" style="104" customWidth="1"/>
    <col min="762" max="768" width="14.5703125" style="104"/>
    <col min="769" max="769" width="3.7109375" style="104" customWidth="1"/>
    <col min="770" max="770" width="14.5703125" style="104"/>
    <col min="771" max="771" width="41.28515625" style="104" customWidth="1"/>
    <col min="772" max="772" width="11.140625" style="104" customWidth="1"/>
    <col min="773" max="773" width="11.28515625" style="104" customWidth="1"/>
    <col min="774" max="775" width="13.7109375" style="104" customWidth="1"/>
    <col min="776" max="776" width="17" style="104" customWidth="1"/>
    <col min="777" max="1016" width="9.140625" style="104" customWidth="1"/>
    <col min="1017" max="1017" width="3.7109375" style="104" customWidth="1"/>
    <col min="1018" max="1024" width="14.5703125" style="104"/>
    <col min="1025" max="1025" width="3.7109375" style="104" customWidth="1"/>
    <col min="1026" max="1026" width="14.5703125" style="104"/>
    <col min="1027" max="1027" width="41.28515625" style="104" customWidth="1"/>
    <col min="1028" max="1028" width="11.140625" style="104" customWidth="1"/>
    <col min="1029" max="1029" width="11.28515625" style="104" customWidth="1"/>
    <col min="1030" max="1031" width="13.7109375" style="104" customWidth="1"/>
    <col min="1032" max="1032" width="17" style="104" customWidth="1"/>
    <col min="1033" max="1272" width="9.140625" style="104" customWidth="1"/>
    <col min="1273" max="1273" width="3.7109375" style="104" customWidth="1"/>
    <col min="1274" max="1280" width="14.5703125" style="104"/>
    <col min="1281" max="1281" width="3.7109375" style="104" customWidth="1"/>
    <col min="1282" max="1282" width="14.5703125" style="104"/>
    <col min="1283" max="1283" width="41.28515625" style="104" customWidth="1"/>
    <col min="1284" max="1284" width="11.140625" style="104" customWidth="1"/>
    <col min="1285" max="1285" width="11.28515625" style="104" customWidth="1"/>
    <col min="1286" max="1287" width="13.7109375" style="104" customWidth="1"/>
    <col min="1288" max="1288" width="17" style="104" customWidth="1"/>
    <col min="1289" max="1528" width="9.140625" style="104" customWidth="1"/>
    <col min="1529" max="1529" width="3.7109375" style="104" customWidth="1"/>
    <col min="1530" max="1536" width="14.5703125" style="104"/>
    <col min="1537" max="1537" width="3.7109375" style="104" customWidth="1"/>
    <col min="1538" max="1538" width="14.5703125" style="104"/>
    <col min="1539" max="1539" width="41.28515625" style="104" customWidth="1"/>
    <col min="1540" max="1540" width="11.140625" style="104" customWidth="1"/>
    <col min="1541" max="1541" width="11.28515625" style="104" customWidth="1"/>
    <col min="1542" max="1543" width="13.7109375" style="104" customWidth="1"/>
    <col min="1544" max="1544" width="17" style="104" customWidth="1"/>
    <col min="1545" max="1784" width="9.140625" style="104" customWidth="1"/>
    <col min="1785" max="1785" width="3.7109375" style="104" customWidth="1"/>
    <col min="1786" max="1792" width="14.5703125" style="104"/>
    <col min="1793" max="1793" width="3.7109375" style="104" customWidth="1"/>
    <col min="1794" max="1794" width="14.5703125" style="104"/>
    <col min="1795" max="1795" width="41.28515625" style="104" customWidth="1"/>
    <col min="1796" max="1796" width="11.140625" style="104" customWidth="1"/>
    <col min="1797" max="1797" width="11.28515625" style="104" customWidth="1"/>
    <col min="1798" max="1799" width="13.7109375" style="104" customWidth="1"/>
    <col min="1800" max="1800" width="17" style="104" customWidth="1"/>
    <col min="1801" max="2040" width="9.140625" style="104" customWidth="1"/>
    <col min="2041" max="2041" width="3.7109375" style="104" customWidth="1"/>
    <col min="2042" max="2048" width="14.5703125" style="104"/>
    <col min="2049" max="2049" width="3.7109375" style="104" customWidth="1"/>
    <col min="2050" max="2050" width="14.5703125" style="104"/>
    <col min="2051" max="2051" width="41.28515625" style="104" customWidth="1"/>
    <col min="2052" max="2052" width="11.140625" style="104" customWidth="1"/>
    <col min="2053" max="2053" width="11.28515625" style="104" customWidth="1"/>
    <col min="2054" max="2055" width="13.7109375" style="104" customWidth="1"/>
    <col min="2056" max="2056" width="17" style="104" customWidth="1"/>
    <col min="2057" max="2296" width="9.140625" style="104" customWidth="1"/>
    <col min="2297" max="2297" width="3.7109375" style="104" customWidth="1"/>
    <col min="2298" max="2304" width="14.5703125" style="104"/>
    <col min="2305" max="2305" width="3.7109375" style="104" customWidth="1"/>
    <col min="2306" max="2306" width="14.5703125" style="104"/>
    <col min="2307" max="2307" width="41.28515625" style="104" customWidth="1"/>
    <col min="2308" max="2308" width="11.140625" style="104" customWidth="1"/>
    <col min="2309" max="2309" width="11.28515625" style="104" customWidth="1"/>
    <col min="2310" max="2311" width="13.7109375" style="104" customWidth="1"/>
    <col min="2312" max="2312" width="17" style="104" customWidth="1"/>
    <col min="2313" max="2552" width="9.140625" style="104" customWidth="1"/>
    <col min="2553" max="2553" width="3.7109375" style="104" customWidth="1"/>
    <col min="2554" max="2560" width="14.5703125" style="104"/>
    <col min="2561" max="2561" width="3.7109375" style="104" customWidth="1"/>
    <col min="2562" max="2562" width="14.5703125" style="104"/>
    <col min="2563" max="2563" width="41.28515625" style="104" customWidth="1"/>
    <col min="2564" max="2564" width="11.140625" style="104" customWidth="1"/>
    <col min="2565" max="2565" width="11.28515625" style="104" customWidth="1"/>
    <col min="2566" max="2567" width="13.7109375" style="104" customWidth="1"/>
    <col min="2568" max="2568" width="17" style="104" customWidth="1"/>
    <col min="2569" max="2808" width="9.140625" style="104" customWidth="1"/>
    <col min="2809" max="2809" width="3.7109375" style="104" customWidth="1"/>
    <col min="2810" max="2816" width="14.5703125" style="104"/>
    <col min="2817" max="2817" width="3.7109375" style="104" customWidth="1"/>
    <col min="2818" max="2818" width="14.5703125" style="104"/>
    <col min="2819" max="2819" width="41.28515625" style="104" customWidth="1"/>
    <col min="2820" max="2820" width="11.140625" style="104" customWidth="1"/>
    <col min="2821" max="2821" width="11.28515625" style="104" customWidth="1"/>
    <col min="2822" max="2823" width="13.7109375" style="104" customWidth="1"/>
    <col min="2824" max="2824" width="17" style="104" customWidth="1"/>
    <col min="2825" max="3064" width="9.140625" style="104" customWidth="1"/>
    <col min="3065" max="3065" width="3.7109375" style="104" customWidth="1"/>
    <col min="3066" max="3072" width="14.5703125" style="104"/>
    <col min="3073" max="3073" width="3.7109375" style="104" customWidth="1"/>
    <col min="3074" max="3074" width="14.5703125" style="104"/>
    <col min="3075" max="3075" width="41.28515625" style="104" customWidth="1"/>
    <col min="3076" max="3076" width="11.140625" style="104" customWidth="1"/>
    <col min="3077" max="3077" width="11.28515625" style="104" customWidth="1"/>
    <col min="3078" max="3079" width="13.7109375" style="104" customWidth="1"/>
    <col min="3080" max="3080" width="17" style="104" customWidth="1"/>
    <col min="3081" max="3320" width="9.140625" style="104" customWidth="1"/>
    <col min="3321" max="3321" width="3.7109375" style="104" customWidth="1"/>
    <col min="3322" max="3328" width="14.5703125" style="104"/>
    <col min="3329" max="3329" width="3.7109375" style="104" customWidth="1"/>
    <col min="3330" max="3330" width="14.5703125" style="104"/>
    <col min="3331" max="3331" width="41.28515625" style="104" customWidth="1"/>
    <col min="3332" max="3332" width="11.140625" style="104" customWidth="1"/>
    <col min="3333" max="3333" width="11.28515625" style="104" customWidth="1"/>
    <col min="3334" max="3335" width="13.7109375" style="104" customWidth="1"/>
    <col min="3336" max="3336" width="17" style="104" customWidth="1"/>
    <col min="3337" max="3576" width="9.140625" style="104" customWidth="1"/>
    <col min="3577" max="3577" width="3.7109375" style="104" customWidth="1"/>
    <col min="3578" max="3584" width="14.5703125" style="104"/>
    <col min="3585" max="3585" width="3.7109375" style="104" customWidth="1"/>
    <col min="3586" max="3586" width="14.5703125" style="104"/>
    <col min="3587" max="3587" width="41.28515625" style="104" customWidth="1"/>
    <col min="3588" max="3588" width="11.140625" style="104" customWidth="1"/>
    <col min="3589" max="3589" width="11.28515625" style="104" customWidth="1"/>
    <col min="3590" max="3591" width="13.7109375" style="104" customWidth="1"/>
    <col min="3592" max="3592" width="17" style="104" customWidth="1"/>
    <col min="3593" max="3832" width="9.140625" style="104" customWidth="1"/>
    <col min="3833" max="3833" width="3.7109375" style="104" customWidth="1"/>
    <col min="3834" max="3840" width="14.5703125" style="104"/>
    <col min="3841" max="3841" width="3.7109375" style="104" customWidth="1"/>
    <col min="3842" max="3842" width="14.5703125" style="104"/>
    <col min="3843" max="3843" width="41.28515625" style="104" customWidth="1"/>
    <col min="3844" max="3844" width="11.140625" style="104" customWidth="1"/>
    <col min="3845" max="3845" width="11.28515625" style="104" customWidth="1"/>
    <col min="3846" max="3847" width="13.7109375" style="104" customWidth="1"/>
    <col min="3848" max="3848" width="17" style="104" customWidth="1"/>
    <col min="3849" max="4088" width="9.140625" style="104" customWidth="1"/>
    <col min="4089" max="4089" width="3.7109375" style="104" customWidth="1"/>
    <col min="4090" max="4096" width="14.5703125" style="104"/>
    <col min="4097" max="4097" width="3.7109375" style="104" customWidth="1"/>
    <col min="4098" max="4098" width="14.5703125" style="104"/>
    <col min="4099" max="4099" width="41.28515625" style="104" customWidth="1"/>
    <col min="4100" max="4100" width="11.140625" style="104" customWidth="1"/>
    <col min="4101" max="4101" width="11.28515625" style="104" customWidth="1"/>
    <col min="4102" max="4103" width="13.7109375" style="104" customWidth="1"/>
    <col min="4104" max="4104" width="17" style="104" customWidth="1"/>
    <col min="4105" max="4344" width="9.140625" style="104" customWidth="1"/>
    <col min="4345" max="4345" width="3.7109375" style="104" customWidth="1"/>
    <col min="4346" max="4352" width="14.5703125" style="104"/>
    <col min="4353" max="4353" width="3.7109375" style="104" customWidth="1"/>
    <col min="4354" max="4354" width="14.5703125" style="104"/>
    <col min="4355" max="4355" width="41.28515625" style="104" customWidth="1"/>
    <col min="4356" max="4356" width="11.140625" style="104" customWidth="1"/>
    <col min="4357" max="4357" width="11.28515625" style="104" customWidth="1"/>
    <col min="4358" max="4359" width="13.7109375" style="104" customWidth="1"/>
    <col min="4360" max="4360" width="17" style="104" customWidth="1"/>
    <col min="4361" max="4600" width="9.140625" style="104" customWidth="1"/>
    <col min="4601" max="4601" width="3.7109375" style="104" customWidth="1"/>
    <col min="4602" max="4608" width="14.5703125" style="104"/>
    <col min="4609" max="4609" width="3.7109375" style="104" customWidth="1"/>
    <col min="4610" max="4610" width="14.5703125" style="104"/>
    <col min="4611" max="4611" width="41.28515625" style="104" customWidth="1"/>
    <col min="4612" max="4612" width="11.140625" style="104" customWidth="1"/>
    <col min="4613" max="4613" width="11.28515625" style="104" customWidth="1"/>
    <col min="4614" max="4615" width="13.7109375" style="104" customWidth="1"/>
    <col min="4616" max="4616" width="17" style="104" customWidth="1"/>
    <col min="4617" max="4856" width="9.140625" style="104" customWidth="1"/>
    <col min="4857" max="4857" width="3.7109375" style="104" customWidth="1"/>
    <col min="4858" max="4864" width="14.5703125" style="104"/>
    <col min="4865" max="4865" width="3.7109375" style="104" customWidth="1"/>
    <col min="4866" max="4866" width="14.5703125" style="104"/>
    <col min="4867" max="4867" width="41.28515625" style="104" customWidth="1"/>
    <col min="4868" max="4868" width="11.140625" style="104" customWidth="1"/>
    <col min="4869" max="4869" width="11.28515625" style="104" customWidth="1"/>
    <col min="4870" max="4871" width="13.7109375" style="104" customWidth="1"/>
    <col min="4872" max="4872" width="17" style="104" customWidth="1"/>
    <col min="4873" max="5112" width="9.140625" style="104" customWidth="1"/>
    <col min="5113" max="5113" width="3.7109375" style="104" customWidth="1"/>
    <col min="5114" max="5120" width="14.5703125" style="104"/>
    <col min="5121" max="5121" width="3.7109375" style="104" customWidth="1"/>
    <col min="5122" max="5122" width="14.5703125" style="104"/>
    <col min="5123" max="5123" width="41.28515625" style="104" customWidth="1"/>
    <col min="5124" max="5124" width="11.140625" style="104" customWidth="1"/>
    <col min="5125" max="5125" width="11.28515625" style="104" customWidth="1"/>
    <col min="5126" max="5127" width="13.7109375" style="104" customWidth="1"/>
    <col min="5128" max="5128" width="17" style="104" customWidth="1"/>
    <col min="5129" max="5368" width="9.140625" style="104" customWidth="1"/>
    <col min="5369" max="5369" width="3.7109375" style="104" customWidth="1"/>
    <col min="5370" max="5376" width="14.5703125" style="104"/>
    <col min="5377" max="5377" width="3.7109375" style="104" customWidth="1"/>
    <col min="5378" max="5378" width="14.5703125" style="104"/>
    <col min="5379" max="5379" width="41.28515625" style="104" customWidth="1"/>
    <col min="5380" max="5380" width="11.140625" style="104" customWidth="1"/>
    <col min="5381" max="5381" width="11.28515625" style="104" customWidth="1"/>
    <col min="5382" max="5383" width="13.7109375" style="104" customWidth="1"/>
    <col min="5384" max="5384" width="17" style="104" customWidth="1"/>
    <col min="5385" max="5624" width="9.140625" style="104" customWidth="1"/>
    <col min="5625" max="5625" width="3.7109375" style="104" customWidth="1"/>
    <col min="5626" max="5632" width="14.5703125" style="104"/>
    <col min="5633" max="5633" width="3.7109375" style="104" customWidth="1"/>
    <col min="5634" max="5634" width="14.5703125" style="104"/>
    <col min="5635" max="5635" width="41.28515625" style="104" customWidth="1"/>
    <col min="5636" max="5636" width="11.140625" style="104" customWidth="1"/>
    <col min="5637" max="5637" width="11.28515625" style="104" customWidth="1"/>
    <col min="5638" max="5639" width="13.7109375" style="104" customWidth="1"/>
    <col min="5640" max="5640" width="17" style="104" customWidth="1"/>
    <col min="5641" max="5880" width="9.140625" style="104" customWidth="1"/>
    <col min="5881" max="5881" width="3.7109375" style="104" customWidth="1"/>
    <col min="5882" max="5888" width="14.5703125" style="104"/>
    <col min="5889" max="5889" width="3.7109375" style="104" customWidth="1"/>
    <col min="5890" max="5890" width="14.5703125" style="104"/>
    <col min="5891" max="5891" width="41.28515625" style="104" customWidth="1"/>
    <col min="5892" max="5892" width="11.140625" style="104" customWidth="1"/>
    <col min="5893" max="5893" width="11.28515625" style="104" customWidth="1"/>
    <col min="5894" max="5895" width="13.7109375" style="104" customWidth="1"/>
    <col min="5896" max="5896" width="17" style="104" customWidth="1"/>
    <col min="5897" max="6136" width="9.140625" style="104" customWidth="1"/>
    <col min="6137" max="6137" width="3.7109375" style="104" customWidth="1"/>
    <col min="6138" max="6144" width="14.5703125" style="104"/>
    <col min="6145" max="6145" width="3.7109375" style="104" customWidth="1"/>
    <col min="6146" max="6146" width="14.5703125" style="104"/>
    <col min="6147" max="6147" width="41.28515625" style="104" customWidth="1"/>
    <col min="6148" max="6148" width="11.140625" style="104" customWidth="1"/>
    <col min="6149" max="6149" width="11.28515625" style="104" customWidth="1"/>
    <col min="6150" max="6151" width="13.7109375" style="104" customWidth="1"/>
    <col min="6152" max="6152" width="17" style="104" customWidth="1"/>
    <col min="6153" max="6392" width="9.140625" style="104" customWidth="1"/>
    <col min="6393" max="6393" width="3.7109375" style="104" customWidth="1"/>
    <col min="6394" max="6400" width="14.5703125" style="104"/>
    <col min="6401" max="6401" width="3.7109375" style="104" customWidth="1"/>
    <col min="6402" max="6402" width="14.5703125" style="104"/>
    <col min="6403" max="6403" width="41.28515625" style="104" customWidth="1"/>
    <col min="6404" max="6404" width="11.140625" style="104" customWidth="1"/>
    <col min="6405" max="6405" width="11.28515625" style="104" customWidth="1"/>
    <col min="6406" max="6407" width="13.7109375" style="104" customWidth="1"/>
    <col min="6408" max="6408" width="17" style="104" customWidth="1"/>
    <col min="6409" max="6648" width="9.140625" style="104" customWidth="1"/>
    <col min="6649" max="6649" width="3.7109375" style="104" customWidth="1"/>
    <col min="6650" max="6656" width="14.5703125" style="104"/>
    <col min="6657" max="6657" width="3.7109375" style="104" customWidth="1"/>
    <col min="6658" max="6658" width="14.5703125" style="104"/>
    <col min="6659" max="6659" width="41.28515625" style="104" customWidth="1"/>
    <col min="6660" max="6660" width="11.140625" style="104" customWidth="1"/>
    <col min="6661" max="6661" width="11.28515625" style="104" customWidth="1"/>
    <col min="6662" max="6663" width="13.7109375" style="104" customWidth="1"/>
    <col min="6664" max="6664" width="17" style="104" customWidth="1"/>
    <col min="6665" max="6904" width="9.140625" style="104" customWidth="1"/>
    <col min="6905" max="6905" width="3.7109375" style="104" customWidth="1"/>
    <col min="6906" max="6912" width="14.5703125" style="104"/>
    <col min="6913" max="6913" width="3.7109375" style="104" customWidth="1"/>
    <col min="6914" max="6914" width="14.5703125" style="104"/>
    <col min="6915" max="6915" width="41.28515625" style="104" customWidth="1"/>
    <col min="6916" max="6916" width="11.140625" style="104" customWidth="1"/>
    <col min="6917" max="6917" width="11.28515625" style="104" customWidth="1"/>
    <col min="6918" max="6919" width="13.7109375" style="104" customWidth="1"/>
    <col min="6920" max="6920" width="17" style="104" customWidth="1"/>
    <col min="6921" max="7160" width="9.140625" style="104" customWidth="1"/>
    <col min="7161" max="7161" width="3.7109375" style="104" customWidth="1"/>
    <col min="7162" max="7168" width="14.5703125" style="104"/>
    <col min="7169" max="7169" width="3.7109375" style="104" customWidth="1"/>
    <col min="7170" max="7170" width="14.5703125" style="104"/>
    <col min="7171" max="7171" width="41.28515625" style="104" customWidth="1"/>
    <col min="7172" max="7172" width="11.140625" style="104" customWidth="1"/>
    <col min="7173" max="7173" width="11.28515625" style="104" customWidth="1"/>
    <col min="7174" max="7175" width="13.7109375" style="104" customWidth="1"/>
    <col min="7176" max="7176" width="17" style="104" customWidth="1"/>
    <col min="7177" max="7416" width="9.140625" style="104" customWidth="1"/>
    <col min="7417" max="7417" width="3.7109375" style="104" customWidth="1"/>
    <col min="7418" max="7424" width="14.5703125" style="104"/>
    <col min="7425" max="7425" width="3.7109375" style="104" customWidth="1"/>
    <col min="7426" max="7426" width="14.5703125" style="104"/>
    <col min="7427" max="7427" width="41.28515625" style="104" customWidth="1"/>
    <col min="7428" max="7428" width="11.140625" style="104" customWidth="1"/>
    <col min="7429" max="7429" width="11.28515625" style="104" customWidth="1"/>
    <col min="7430" max="7431" width="13.7109375" style="104" customWidth="1"/>
    <col min="7432" max="7432" width="17" style="104" customWidth="1"/>
    <col min="7433" max="7672" width="9.140625" style="104" customWidth="1"/>
    <col min="7673" max="7673" width="3.7109375" style="104" customWidth="1"/>
    <col min="7674" max="7680" width="14.5703125" style="104"/>
    <col min="7681" max="7681" width="3.7109375" style="104" customWidth="1"/>
    <col min="7682" max="7682" width="14.5703125" style="104"/>
    <col min="7683" max="7683" width="41.28515625" style="104" customWidth="1"/>
    <col min="7684" max="7684" width="11.140625" style="104" customWidth="1"/>
    <col min="7685" max="7685" width="11.28515625" style="104" customWidth="1"/>
    <col min="7686" max="7687" width="13.7109375" style="104" customWidth="1"/>
    <col min="7688" max="7688" width="17" style="104" customWidth="1"/>
    <col min="7689" max="7928" width="9.140625" style="104" customWidth="1"/>
    <col min="7929" max="7929" width="3.7109375" style="104" customWidth="1"/>
    <col min="7930" max="7936" width="14.5703125" style="104"/>
    <col min="7937" max="7937" width="3.7109375" style="104" customWidth="1"/>
    <col min="7938" max="7938" width="14.5703125" style="104"/>
    <col min="7939" max="7939" width="41.28515625" style="104" customWidth="1"/>
    <col min="7940" max="7940" width="11.140625" style="104" customWidth="1"/>
    <col min="7941" max="7941" width="11.28515625" style="104" customWidth="1"/>
    <col min="7942" max="7943" width="13.7109375" style="104" customWidth="1"/>
    <col min="7944" max="7944" width="17" style="104" customWidth="1"/>
    <col min="7945" max="8184" width="9.140625" style="104" customWidth="1"/>
    <col min="8185" max="8185" width="3.7109375" style="104" customWidth="1"/>
    <col min="8186" max="8192" width="14.5703125" style="104"/>
    <col min="8193" max="8193" width="3.7109375" style="104" customWidth="1"/>
    <col min="8194" max="8194" width="14.5703125" style="104"/>
    <col min="8195" max="8195" width="41.28515625" style="104" customWidth="1"/>
    <col min="8196" max="8196" width="11.140625" style="104" customWidth="1"/>
    <col min="8197" max="8197" width="11.28515625" style="104" customWidth="1"/>
    <col min="8198" max="8199" width="13.7109375" style="104" customWidth="1"/>
    <col min="8200" max="8200" width="17" style="104" customWidth="1"/>
    <col min="8201" max="8440" width="9.140625" style="104" customWidth="1"/>
    <col min="8441" max="8441" width="3.7109375" style="104" customWidth="1"/>
    <col min="8442" max="8448" width="14.5703125" style="104"/>
    <col min="8449" max="8449" width="3.7109375" style="104" customWidth="1"/>
    <col min="8450" max="8450" width="14.5703125" style="104"/>
    <col min="8451" max="8451" width="41.28515625" style="104" customWidth="1"/>
    <col min="8452" max="8452" width="11.140625" style="104" customWidth="1"/>
    <col min="8453" max="8453" width="11.28515625" style="104" customWidth="1"/>
    <col min="8454" max="8455" width="13.7109375" style="104" customWidth="1"/>
    <col min="8456" max="8456" width="17" style="104" customWidth="1"/>
    <col min="8457" max="8696" width="9.140625" style="104" customWidth="1"/>
    <col min="8697" max="8697" width="3.7109375" style="104" customWidth="1"/>
    <col min="8698" max="8704" width="14.5703125" style="104"/>
    <col min="8705" max="8705" width="3.7109375" style="104" customWidth="1"/>
    <col min="8706" max="8706" width="14.5703125" style="104"/>
    <col min="8707" max="8707" width="41.28515625" style="104" customWidth="1"/>
    <col min="8708" max="8708" width="11.140625" style="104" customWidth="1"/>
    <col min="8709" max="8709" width="11.28515625" style="104" customWidth="1"/>
    <col min="8710" max="8711" width="13.7109375" style="104" customWidth="1"/>
    <col min="8712" max="8712" width="17" style="104" customWidth="1"/>
    <col min="8713" max="8952" width="9.140625" style="104" customWidth="1"/>
    <col min="8953" max="8953" width="3.7109375" style="104" customWidth="1"/>
    <col min="8954" max="8960" width="14.5703125" style="104"/>
    <col min="8961" max="8961" width="3.7109375" style="104" customWidth="1"/>
    <col min="8962" max="8962" width="14.5703125" style="104"/>
    <col min="8963" max="8963" width="41.28515625" style="104" customWidth="1"/>
    <col min="8964" max="8964" width="11.140625" style="104" customWidth="1"/>
    <col min="8965" max="8965" width="11.28515625" style="104" customWidth="1"/>
    <col min="8966" max="8967" width="13.7109375" style="104" customWidth="1"/>
    <col min="8968" max="8968" width="17" style="104" customWidth="1"/>
    <col min="8969" max="9208" width="9.140625" style="104" customWidth="1"/>
    <col min="9209" max="9209" width="3.7109375" style="104" customWidth="1"/>
    <col min="9210" max="9216" width="14.5703125" style="104"/>
    <col min="9217" max="9217" width="3.7109375" style="104" customWidth="1"/>
    <col min="9218" max="9218" width="14.5703125" style="104"/>
    <col min="9219" max="9219" width="41.28515625" style="104" customWidth="1"/>
    <col min="9220" max="9220" width="11.140625" style="104" customWidth="1"/>
    <col min="9221" max="9221" width="11.28515625" style="104" customWidth="1"/>
    <col min="9222" max="9223" width="13.7109375" style="104" customWidth="1"/>
    <col min="9224" max="9224" width="17" style="104" customWidth="1"/>
    <col min="9225" max="9464" width="9.140625" style="104" customWidth="1"/>
    <col min="9465" max="9465" width="3.7109375" style="104" customWidth="1"/>
    <col min="9466" max="9472" width="14.5703125" style="104"/>
    <col min="9473" max="9473" width="3.7109375" style="104" customWidth="1"/>
    <col min="9474" max="9474" width="14.5703125" style="104"/>
    <col min="9475" max="9475" width="41.28515625" style="104" customWidth="1"/>
    <col min="9476" max="9476" width="11.140625" style="104" customWidth="1"/>
    <col min="9477" max="9477" width="11.28515625" style="104" customWidth="1"/>
    <col min="9478" max="9479" width="13.7109375" style="104" customWidth="1"/>
    <col min="9480" max="9480" width="17" style="104" customWidth="1"/>
    <col min="9481" max="9720" width="9.140625" style="104" customWidth="1"/>
    <col min="9721" max="9721" width="3.7109375" style="104" customWidth="1"/>
    <col min="9722" max="9728" width="14.5703125" style="104"/>
    <col min="9729" max="9729" width="3.7109375" style="104" customWidth="1"/>
    <col min="9730" max="9730" width="14.5703125" style="104"/>
    <col min="9731" max="9731" width="41.28515625" style="104" customWidth="1"/>
    <col min="9732" max="9732" width="11.140625" style="104" customWidth="1"/>
    <col min="9733" max="9733" width="11.28515625" style="104" customWidth="1"/>
    <col min="9734" max="9735" width="13.7109375" style="104" customWidth="1"/>
    <col min="9736" max="9736" width="17" style="104" customWidth="1"/>
    <col min="9737" max="9976" width="9.140625" style="104" customWidth="1"/>
    <col min="9977" max="9977" width="3.7109375" style="104" customWidth="1"/>
    <col min="9978" max="9984" width="14.5703125" style="104"/>
    <col min="9985" max="9985" width="3.7109375" style="104" customWidth="1"/>
    <col min="9986" max="9986" width="14.5703125" style="104"/>
    <col min="9987" max="9987" width="41.28515625" style="104" customWidth="1"/>
    <col min="9988" max="9988" width="11.140625" style="104" customWidth="1"/>
    <col min="9989" max="9989" width="11.28515625" style="104" customWidth="1"/>
    <col min="9990" max="9991" width="13.7109375" style="104" customWidth="1"/>
    <col min="9992" max="9992" width="17" style="104" customWidth="1"/>
    <col min="9993" max="10232" width="9.140625" style="104" customWidth="1"/>
    <col min="10233" max="10233" width="3.7109375" style="104" customWidth="1"/>
    <col min="10234" max="10240" width="14.5703125" style="104"/>
    <col min="10241" max="10241" width="3.7109375" style="104" customWidth="1"/>
    <col min="10242" max="10242" width="14.5703125" style="104"/>
    <col min="10243" max="10243" width="41.28515625" style="104" customWidth="1"/>
    <col min="10244" max="10244" width="11.140625" style="104" customWidth="1"/>
    <col min="10245" max="10245" width="11.28515625" style="104" customWidth="1"/>
    <col min="10246" max="10247" width="13.7109375" style="104" customWidth="1"/>
    <col min="10248" max="10248" width="17" style="104" customWidth="1"/>
    <col min="10249" max="10488" width="9.140625" style="104" customWidth="1"/>
    <col min="10489" max="10489" width="3.7109375" style="104" customWidth="1"/>
    <col min="10490" max="10496" width="14.5703125" style="104"/>
    <col min="10497" max="10497" width="3.7109375" style="104" customWidth="1"/>
    <col min="10498" max="10498" width="14.5703125" style="104"/>
    <col min="10499" max="10499" width="41.28515625" style="104" customWidth="1"/>
    <col min="10500" max="10500" width="11.140625" style="104" customWidth="1"/>
    <col min="10501" max="10501" width="11.28515625" style="104" customWidth="1"/>
    <col min="10502" max="10503" width="13.7109375" style="104" customWidth="1"/>
    <col min="10504" max="10504" width="17" style="104" customWidth="1"/>
    <col min="10505" max="10744" width="9.140625" style="104" customWidth="1"/>
    <col min="10745" max="10745" width="3.7109375" style="104" customWidth="1"/>
    <col min="10746" max="10752" width="14.5703125" style="104"/>
    <col min="10753" max="10753" width="3.7109375" style="104" customWidth="1"/>
    <col min="10754" max="10754" width="14.5703125" style="104"/>
    <col min="10755" max="10755" width="41.28515625" style="104" customWidth="1"/>
    <col min="10756" max="10756" width="11.140625" style="104" customWidth="1"/>
    <col min="10757" max="10757" width="11.28515625" style="104" customWidth="1"/>
    <col min="10758" max="10759" width="13.7109375" style="104" customWidth="1"/>
    <col min="10760" max="10760" width="17" style="104" customWidth="1"/>
    <col min="10761" max="11000" width="9.140625" style="104" customWidth="1"/>
    <col min="11001" max="11001" width="3.7109375" style="104" customWidth="1"/>
    <col min="11002" max="11008" width="14.5703125" style="104"/>
    <col min="11009" max="11009" width="3.7109375" style="104" customWidth="1"/>
    <col min="11010" max="11010" width="14.5703125" style="104"/>
    <col min="11011" max="11011" width="41.28515625" style="104" customWidth="1"/>
    <col min="11012" max="11012" width="11.140625" style="104" customWidth="1"/>
    <col min="11013" max="11013" width="11.28515625" style="104" customWidth="1"/>
    <col min="11014" max="11015" width="13.7109375" style="104" customWidth="1"/>
    <col min="11016" max="11016" width="17" style="104" customWidth="1"/>
    <col min="11017" max="11256" width="9.140625" style="104" customWidth="1"/>
    <col min="11257" max="11257" width="3.7109375" style="104" customWidth="1"/>
    <col min="11258" max="11264" width="14.5703125" style="104"/>
    <col min="11265" max="11265" width="3.7109375" style="104" customWidth="1"/>
    <col min="11266" max="11266" width="14.5703125" style="104"/>
    <col min="11267" max="11267" width="41.28515625" style="104" customWidth="1"/>
    <col min="11268" max="11268" width="11.140625" style="104" customWidth="1"/>
    <col min="11269" max="11269" width="11.28515625" style="104" customWidth="1"/>
    <col min="11270" max="11271" width="13.7109375" style="104" customWidth="1"/>
    <col min="11272" max="11272" width="17" style="104" customWidth="1"/>
    <col min="11273" max="11512" width="9.140625" style="104" customWidth="1"/>
    <col min="11513" max="11513" width="3.7109375" style="104" customWidth="1"/>
    <col min="11514" max="11520" width="14.5703125" style="104"/>
    <col min="11521" max="11521" width="3.7109375" style="104" customWidth="1"/>
    <col min="11522" max="11522" width="14.5703125" style="104"/>
    <col min="11523" max="11523" width="41.28515625" style="104" customWidth="1"/>
    <col min="11524" max="11524" width="11.140625" style="104" customWidth="1"/>
    <col min="11525" max="11525" width="11.28515625" style="104" customWidth="1"/>
    <col min="11526" max="11527" width="13.7109375" style="104" customWidth="1"/>
    <col min="11528" max="11528" width="17" style="104" customWidth="1"/>
    <col min="11529" max="11768" width="9.140625" style="104" customWidth="1"/>
    <col min="11769" max="11769" width="3.7109375" style="104" customWidth="1"/>
    <col min="11770" max="11776" width="14.5703125" style="104"/>
    <col min="11777" max="11777" width="3.7109375" style="104" customWidth="1"/>
    <col min="11778" max="11778" width="14.5703125" style="104"/>
    <col min="11779" max="11779" width="41.28515625" style="104" customWidth="1"/>
    <col min="11780" max="11780" width="11.140625" style="104" customWidth="1"/>
    <col min="11781" max="11781" width="11.28515625" style="104" customWidth="1"/>
    <col min="11782" max="11783" width="13.7109375" style="104" customWidth="1"/>
    <col min="11784" max="11784" width="17" style="104" customWidth="1"/>
    <col min="11785" max="12024" width="9.140625" style="104" customWidth="1"/>
    <col min="12025" max="12025" width="3.7109375" style="104" customWidth="1"/>
    <col min="12026" max="12032" width="14.5703125" style="104"/>
    <col min="12033" max="12033" width="3.7109375" style="104" customWidth="1"/>
    <col min="12034" max="12034" width="14.5703125" style="104"/>
    <col min="12035" max="12035" width="41.28515625" style="104" customWidth="1"/>
    <col min="12036" max="12036" width="11.140625" style="104" customWidth="1"/>
    <col min="12037" max="12037" width="11.28515625" style="104" customWidth="1"/>
    <col min="12038" max="12039" width="13.7109375" style="104" customWidth="1"/>
    <col min="12040" max="12040" width="17" style="104" customWidth="1"/>
    <col min="12041" max="12280" width="9.140625" style="104" customWidth="1"/>
    <col min="12281" max="12281" width="3.7109375" style="104" customWidth="1"/>
    <col min="12282" max="12288" width="14.5703125" style="104"/>
    <col min="12289" max="12289" width="3.7109375" style="104" customWidth="1"/>
    <col min="12290" max="12290" width="14.5703125" style="104"/>
    <col min="12291" max="12291" width="41.28515625" style="104" customWidth="1"/>
    <col min="12292" max="12292" width="11.140625" style="104" customWidth="1"/>
    <col min="12293" max="12293" width="11.28515625" style="104" customWidth="1"/>
    <col min="12294" max="12295" width="13.7109375" style="104" customWidth="1"/>
    <col min="12296" max="12296" width="17" style="104" customWidth="1"/>
    <col min="12297" max="12536" width="9.140625" style="104" customWidth="1"/>
    <col min="12537" max="12537" width="3.7109375" style="104" customWidth="1"/>
    <col min="12538" max="12544" width="14.5703125" style="104"/>
    <col min="12545" max="12545" width="3.7109375" style="104" customWidth="1"/>
    <col min="12546" max="12546" width="14.5703125" style="104"/>
    <col min="12547" max="12547" width="41.28515625" style="104" customWidth="1"/>
    <col min="12548" max="12548" width="11.140625" style="104" customWidth="1"/>
    <col min="12549" max="12549" width="11.28515625" style="104" customWidth="1"/>
    <col min="12550" max="12551" width="13.7109375" style="104" customWidth="1"/>
    <col min="12552" max="12552" width="17" style="104" customWidth="1"/>
    <col min="12553" max="12792" width="9.140625" style="104" customWidth="1"/>
    <col min="12793" max="12793" width="3.7109375" style="104" customWidth="1"/>
    <col min="12794" max="12800" width="14.5703125" style="104"/>
    <col min="12801" max="12801" width="3.7109375" style="104" customWidth="1"/>
    <col min="12802" max="12802" width="14.5703125" style="104"/>
    <col min="12803" max="12803" width="41.28515625" style="104" customWidth="1"/>
    <col min="12804" max="12804" width="11.140625" style="104" customWidth="1"/>
    <col min="12805" max="12805" width="11.28515625" style="104" customWidth="1"/>
    <col min="12806" max="12807" width="13.7109375" style="104" customWidth="1"/>
    <col min="12808" max="12808" width="17" style="104" customWidth="1"/>
    <col min="12809" max="13048" width="9.140625" style="104" customWidth="1"/>
    <col min="13049" max="13049" width="3.7109375" style="104" customWidth="1"/>
    <col min="13050" max="13056" width="14.5703125" style="104"/>
    <col min="13057" max="13057" width="3.7109375" style="104" customWidth="1"/>
    <col min="13058" max="13058" width="14.5703125" style="104"/>
    <col min="13059" max="13059" width="41.28515625" style="104" customWidth="1"/>
    <col min="13060" max="13060" width="11.140625" style="104" customWidth="1"/>
    <col min="13061" max="13061" width="11.28515625" style="104" customWidth="1"/>
    <col min="13062" max="13063" width="13.7109375" style="104" customWidth="1"/>
    <col min="13064" max="13064" width="17" style="104" customWidth="1"/>
    <col min="13065" max="13304" width="9.140625" style="104" customWidth="1"/>
    <col min="13305" max="13305" width="3.7109375" style="104" customWidth="1"/>
    <col min="13306" max="13312" width="14.5703125" style="104"/>
    <col min="13313" max="13313" width="3.7109375" style="104" customWidth="1"/>
    <col min="13314" max="13314" width="14.5703125" style="104"/>
    <col min="13315" max="13315" width="41.28515625" style="104" customWidth="1"/>
    <col min="13316" max="13316" width="11.140625" style="104" customWidth="1"/>
    <col min="13317" max="13317" width="11.28515625" style="104" customWidth="1"/>
    <col min="13318" max="13319" width="13.7109375" style="104" customWidth="1"/>
    <col min="13320" max="13320" width="17" style="104" customWidth="1"/>
    <col min="13321" max="13560" width="9.140625" style="104" customWidth="1"/>
    <col min="13561" max="13561" width="3.7109375" style="104" customWidth="1"/>
    <col min="13562" max="13568" width="14.5703125" style="104"/>
    <col min="13569" max="13569" width="3.7109375" style="104" customWidth="1"/>
    <col min="13570" max="13570" width="14.5703125" style="104"/>
    <col min="13571" max="13571" width="41.28515625" style="104" customWidth="1"/>
    <col min="13572" max="13572" width="11.140625" style="104" customWidth="1"/>
    <col min="13573" max="13573" width="11.28515625" style="104" customWidth="1"/>
    <col min="13574" max="13575" width="13.7109375" style="104" customWidth="1"/>
    <col min="13576" max="13576" width="17" style="104" customWidth="1"/>
    <col min="13577" max="13816" width="9.140625" style="104" customWidth="1"/>
    <col min="13817" max="13817" width="3.7109375" style="104" customWidth="1"/>
    <col min="13818" max="13824" width="14.5703125" style="104"/>
    <col min="13825" max="13825" width="3.7109375" style="104" customWidth="1"/>
    <col min="13826" max="13826" width="14.5703125" style="104"/>
    <col min="13827" max="13827" width="41.28515625" style="104" customWidth="1"/>
    <col min="13828" max="13828" width="11.140625" style="104" customWidth="1"/>
    <col min="13829" max="13829" width="11.28515625" style="104" customWidth="1"/>
    <col min="13830" max="13831" width="13.7109375" style="104" customWidth="1"/>
    <col min="13832" max="13832" width="17" style="104" customWidth="1"/>
    <col min="13833" max="14072" width="9.140625" style="104" customWidth="1"/>
    <col min="14073" max="14073" width="3.7109375" style="104" customWidth="1"/>
    <col min="14074" max="14080" width="14.5703125" style="104"/>
    <col min="14081" max="14081" width="3.7109375" style="104" customWidth="1"/>
    <col min="14082" max="14082" width="14.5703125" style="104"/>
    <col min="14083" max="14083" width="41.28515625" style="104" customWidth="1"/>
    <col min="14084" max="14084" width="11.140625" style="104" customWidth="1"/>
    <col min="14085" max="14085" width="11.28515625" style="104" customWidth="1"/>
    <col min="14086" max="14087" width="13.7109375" style="104" customWidth="1"/>
    <col min="14088" max="14088" width="17" style="104" customWidth="1"/>
    <col min="14089" max="14328" width="9.140625" style="104" customWidth="1"/>
    <col min="14329" max="14329" width="3.7109375" style="104" customWidth="1"/>
    <col min="14330" max="14336" width="14.5703125" style="104"/>
    <col min="14337" max="14337" width="3.7109375" style="104" customWidth="1"/>
    <col min="14338" max="14338" width="14.5703125" style="104"/>
    <col min="14339" max="14339" width="41.28515625" style="104" customWidth="1"/>
    <col min="14340" max="14340" width="11.140625" style="104" customWidth="1"/>
    <col min="14341" max="14341" width="11.28515625" style="104" customWidth="1"/>
    <col min="14342" max="14343" width="13.7109375" style="104" customWidth="1"/>
    <col min="14344" max="14344" width="17" style="104" customWidth="1"/>
    <col min="14345" max="14584" width="9.140625" style="104" customWidth="1"/>
    <col min="14585" max="14585" width="3.7109375" style="104" customWidth="1"/>
    <col min="14586" max="14592" width="14.5703125" style="104"/>
    <col min="14593" max="14593" width="3.7109375" style="104" customWidth="1"/>
    <col min="14594" max="14594" width="14.5703125" style="104"/>
    <col min="14595" max="14595" width="41.28515625" style="104" customWidth="1"/>
    <col min="14596" max="14596" width="11.140625" style="104" customWidth="1"/>
    <col min="14597" max="14597" width="11.28515625" style="104" customWidth="1"/>
    <col min="14598" max="14599" width="13.7109375" style="104" customWidth="1"/>
    <col min="14600" max="14600" width="17" style="104" customWidth="1"/>
    <col min="14601" max="14840" width="9.140625" style="104" customWidth="1"/>
    <col min="14841" max="14841" width="3.7109375" style="104" customWidth="1"/>
    <col min="14842" max="14848" width="14.5703125" style="104"/>
    <col min="14849" max="14849" width="3.7109375" style="104" customWidth="1"/>
    <col min="14850" max="14850" width="14.5703125" style="104"/>
    <col min="14851" max="14851" width="41.28515625" style="104" customWidth="1"/>
    <col min="14852" max="14852" width="11.140625" style="104" customWidth="1"/>
    <col min="14853" max="14853" width="11.28515625" style="104" customWidth="1"/>
    <col min="14854" max="14855" width="13.7109375" style="104" customWidth="1"/>
    <col min="14856" max="14856" width="17" style="104" customWidth="1"/>
    <col min="14857" max="15096" width="9.140625" style="104" customWidth="1"/>
    <col min="15097" max="15097" width="3.7109375" style="104" customWidth="1"/>
    <col min="15098" max="15104" width="14.5703125" style="104"/>
    <col min="15105" max="15105" width="3.7109375" style="104" customWidth="1"/>
    <col min="15106" max="15106" width="14.5703125" style="104"/>
    <col min="15107" max="15107" width="41.28515625" style="104" customWidth="1"/>
    <col min="15108" max="15108" width="11.140625" style="104" customWidth="1"/>
    <col min="15109" max="15109" width="11.28515625" style="104" customWidth="1"/>
    <col min="15110" max="15111" width="13.7109375" style="104" customWidth="1"/>
    <col min="15112" max="15112" width="17" style="104" customWidth="1"/>
    <col min="15113" max="15352" width="9.140625" style="104" customWidth="1"/>
    <col min="15353" max="15353" width="3.7109375" style="104" customWidth="1"/>
    <col min="15354" max="15360" width="14.5703125" style="104"/>
    <col min="15361" max="15361" width="3.7109375" style="104" customWidth="1"/>
    <col min="15362" max="15362" width="14.5703125" style="104"/>
    <col min="15363" max="15363" width="41.28515625" style="104" customWidth="1"/>
    <col min="15364" max="15364" width="11.140625" style="104" customWidth="1"/>
    <col min="15365" max="15365" width="11.28515625" style="104" customWidth="1"/>
    <col min="15366" max="15367" width="13.7109375" style="104" customWidth="1"/>
    <col min="15368" max="15368" width="17" style="104" customWidth="1"/>
    <col min="15369" max="15608" width="9.140625" style="104" customWidth="1"/>
    <col min="15609" max="15609" width="3.7109375" style="104" customWidth="1"/>
    <col min="15610" max="15616" width="14.5703125" style="104"/>
    <col min="15617" max="15617" width="3.7109375" style="104" customWidth="1"/>
    <col min="15618" max="15618" width="14.5703125" style="104"/>
    <col min="15619" max="15619" width="41.28515625" style="104" customWidth="1"/>
    <col min="15620" max="15620" width="11.140625" style="104" customWidth="1"/>
    <col min="15621" max="15621" width="11.28515625" style="104" customWidth="1"/>
    <col min="15622" max="15623" width="13.7109375" style="104" customWidth="1"/>
    <col min="15624" max="15624" width="17" style="104" customWidth="1"/>
    <col min="15625" max="15864" width="9.140625" style="104" customWidth="1"/>
    <col min="15865" max="15865" width="3.7109375" style="104" customWidth="1"/>
    <col min="15866" max="15872" width="14.5703125" style="104"/>
    <col min="15873" max="15873" width="3.7109375" style="104" customWidth="1"/>
    <col min="15874" max="15874" width="14.5703125" style="104"/>
    <col min="15875" max="15875" width="41.28515625" style="104" customWidth="1"/>
    <col min="15876" max="15876" width="11.140625" style="104" customWidth="1"/>
    <col min="15877" max="15877" width="11.28515625" style="104" customWidth="1"/>
    <col min="15878" max="15879" width="13.7109375" style="104" customWidth="1"/>
    <col min="15880" max="15880" width="17" style="104" customWidth="1"/>
    <col min="15881" max="16120" width="9.140625" style="104" customWidth="1"/>
    <col min="16121" max="16121" width="3.7109375" style="104" customWidth="1"/>
    <col min="16122" max="16128" width="14.5703125" style="104"/>
    <col min="16129" max="16129" width="3.7109375" style="104" customWidth="1"/>
    <col min="16130" max="16130" width="14.5703125" style="104"/>
    <col min="16131" max="16131" width="41.28515625" style="104" customWidth="1"/>
    <col min="16132" max="16132" width="11.140625" style="104" customWidth="1"/>
    <col min="16133" max="16133" width="11.28515625" style="104" customWidth="1"/>
    <col min="16134" max="16135" width="13.7109375" style="104" customWidth="1"/>
    <col min="16136" max="16136" width="17" style="104" customWidth="1"/>
    <col min="16137" max="16376" width="9.140625" style="104" customWidth="1"/>
    <col min="16377" max="16377" width="3.7109375" style="104" customWidth="1"/>
    <col min="16378" max="16384" width="14.5703125" style="104"/>
  </cols>
  <sheetData>
    <row r="1" spans="1:250" ht="13.5" thickBot="1">
      <c r="A1" s="99"/>
      <c r="B1" s="100"/>
      <c r="C1" s="101"/>
      <c r="D1" s="101"/>
      <c r="E1" s="102"/>
      <c r="F1" s="101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3"/>
      <c r="CR1" s="103"/>
      <c r="CS1" s="103"/>
      <c r="CT1" s="103"/>
      <c r="CU1" s="103"/>
      <c r="CV1" s="103"/>
      <c r="CW1" s="103"/>
      <c r="CX1" s="103"/>
      <c r="CY1" s="103"/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3"/>
      <c r="EA1" s="103"/>
      <c r="EB1" s="103"/>
      <c r="EC1" s="103"/>
      <c r="ED1" s="103"/>
      <c r="EE1" s="103"/>
      <c r="EF1" s="103"/>
      <c r="EG1" s="103"/>
      <c r="EH1" s="103"/>
      <c r="EI1" s="103"/>
      <c r="EJ1" s="103"/>
      <c r="EK1" s="103"/>
      <c r="EL1" s="103"/>
      <c r="EM1" s="103"/>
      <c r="EN1" s="103"/>
      <c r="EO1" s="103"/>
      <c r="EP1" s="103"/>
      <c r="EQ1" s="103"/>
      <c r="ER1" s="103"/>
      <c r="ES1" s="103"/>
      <c r="ET1" s="103"/>
      <c r="EU1" s="103"/>
      <c r="EV1" s="103"/>
      <c r="EW1" s="103"/>
      <c r="EX1" s="103"/>
      <c r="EY1" s="103"/>
      <c r="EZ1" s="103"/>
      <c r="FA1" s="103"/>
      <c r="FB1" s="103"/>
      <c r="FC1" s="103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</row>
    <row r="2" spans="1:250" ht="13.5" customHeight="1" thickTop="1">
      <c r="A2" s="357" t="s">
        <v>76</v>
      </c>
      <c r="B2" s="358"/>
      <c r="C2" s="361" t="s">
        <v>401</v>
      </c>
      <c r="D2" s="362"/>
      <c r="E2" s="362"/>
      <c r="F2" s="362"/>
      <c r="G2" s="36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</row>
    <row r="3" spans="1:250">
      <c r="A3" s="359"/>
      <c r="B3" s="360"/>
      <c r="C3" s="364"/>
      <c r="D3" s="364"/>
      <c r="E3" s="364"/>
      <c r="F3" s="364"/>
      <c r="G3" s="365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03"/>
      <c r="BW3" s="103"/>
      <c r="BX3" s="103"/>
      <c r="BY3" s="103"/>
      <c r="BZ3" s="103"/>
      <c r="CA3" s="103"/>
      <c r="CB3" s="103"/>
      <c r="CC3" s="103"/>
      <c r="CD3" s="103"/>
      <c r="CE3" s="103"/>
      <c r="CF3" s="103"/>
      <c r="CG3" s="103"/>
      <c r="CH3" s="103"/>
      <c r="CI3" s="103"/>
      <c r="CJ3" s="103"/>
      <c r="CK3" s="103"/>
      <c r="CL3" s="103"/>
      <c r="CM3" s="103"/>
      <c r="CN3" s="103"/>
      <c r="CO3" s="103"/>
      <c r="CP3" s="103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</row>
    <row r="4" spans="1:250" ht="13.5" thickBot="1">
      <c r="A4" s="366" t="s">
        <v>447</v>
      </c>
      <c r="B4" s="367"/>
      <c r="C4" s="368" t="s">
        <v>448</v>
      </c>
      <c r="D4" s="369"/>
      <c r="E4" s="369"/>
      <c r="F4" s="369"/>
      <c r="G4" s="370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</row>
    <row r="5" spans="1:250" ht="13.5" thickTop="1"/>
    <row r="6" spans="1:250">
      <c r="F6" s="105"/>
      <c r="G6" s="105"/>
      <c r="H6" s="106"/>
      <c r="J6" s="107"/>
    </row>
    <row r="7" spans="1:250" ht="25.5">
      <c r="A7" s="108" t="s">
        <v>449</v>
      </c>
      <c r="B7" s="109" t="s">
        <v>450</v>
      </c>
      <c r="C7" s="110" t="s">
        <v>451</v>
      </c>
      <c r="D7" s="371" t="s">
        <v>452</v>
      </c>
      <c r="E7" s="372"/>
      <c r="F7" s="372"/>
      <c r="G7" s="372"/>
      <c r="H7" s="112" t="s">
        <v>7</v>
      </c>
      <c r="I7" s="113"/>
      <c r="J7" s="107"/>
    </row>
    <row r="8" spans="1:250" ht="15.75">
      <c r="A8" s="111">
        <v>1</v>
      </c>
      <c r="B8" s="114" t="s">
        <v>463</v>
      </c>
      <c r="C8" s="115" t="s">
        <v>453</v>
      </c>
      <c r="D8" s="116" t="s">
        <v>30</v>
      </c>
      <c r="E8" s="117">
        <v>1</v>
      </c>
      <c r="F8" s="136"/>
      <c r="G8" s="118">
        <f>ROUND(E8*F8,2)</f>
        <v>0</v>
      </c>
      <c r="H8" s="119" t="s">
        <v>65</v>
      </c>
      <c r="J8" s="120"/>
    </row>
    <row r="9" spans="1:250" ht="22.5">
      <c r="A9" s="111">
        <v>2</v>
      </c>
      <c r="B9" s="114" t="s">
        <v>461</v>
      </c>
      <c r="C9" s="115" t="s">
        <v>459</v>
      </c>
      <c r="D9" s="116" t="s">
        <v>30</v>
      </c>
      <c r="E9" s="117">
        <v>1</v>
      </c>
      <c r="F9" s="136"/>
      <c r="G9" s="118">
        <f>ROUND(E9*F9,2)</f>
        <v>0</v>
      </c>
      <c r="H9" s="119" t="s">
        <v>65</v>
      </c>
      <c r="J9" s="120"/>
    </row>
    <row r="10" spans="1:250" ht="15.75">
      <c r="A10" s="111">
        <v>3</v>
      </c>
      <c r="B10" s="114" t="s">
        <v>460</v>
      </c>
      <c r="C10" s="115" t="s">
        <v>457</v>
      </c>
      <c r="D10" s="116" t="s">
        <v>30</v>
      </c>
      <c r="E10" s="117">
        <v>1</v>
      </c>
      <c r="F10" s="136"/>
      <c r="G10" s="118">
        <f>ROUND(E10*F10,2)</f>
        <v>0</v>
      </c>
      <c r="H10" s="119" t="s">
        <v>65</v>
      </c>
      <c r="J10" s="120"/>
    </row>
    <row r="11" spans="1:250" ht="15.75">
      <c r="A11" s="111">
        <v>4</v>
      </c>
      <c r="B11" s="114" t="s">
        <v>462</v>
      </c>
      <c r="C11" s="115" t="s">
        <v>458</v>
      </c>
      <c r="D11" s="116" t="s">
        <v>30</v>
      </c>
      <c r="E11" s="117">
        <v>1</v>
      </c>
      <c r="F11" s="136"/>
      <c r="G11" s="118">
        <f>ROUND(E11*F11,2)</f>
        <v>0</v>
      </c>
      <c r="H11" s="119" t="s">
        <v>65</v>
      </c>
      <c r="I11" s="121"/>
      <c r="J11" s="120"/>
    </row>
    <row r="12" spans="1:250">
      <c r="A12" s="122"/>
      <c r="B12" s="123" t="s">
        <v>454</v>
      </c>
      <c r="C12" s="124" t="str">
        <f>CONCATENATE(B7," ",C7)</f>
        <v>000 Vedlejší rozpočtové a ostatní náklady</v>
      </c>
      <c r="D12" s="125"/>
      <c r="E12" s="126"/>
      <c r="F12" s="127"/>
      <c r="G12" s="128">
        <f>SUM(G8:G11)</f>
        <v>0</v>
      </c>
      <c r="H12" s="106"/>
      <c r="I12" s="129"/>
    </row>
    <row r="13" spans="1:250">
      <c r="F13" s="105"/>
      <c r="G13" s="105"/>
      <c r="H13" s="106"/>
    </row>
    <row r="14" spans="1:250">
      <c r="A14" s="130" t="s">
        <v>19</v>
      </c>
      <c r="B14" s="131"/>
      <c r="C14" s="130"/>
      <c r="D14" s="130"/>
      <c r="E14" s="130"/>
      <c r="F14" s="130"/>
      <c r="G14" s="130"/>
      <c r="H14" s="106"/>
    </row>
    <row r="15" spans="1:250" ht="23.25" customHeight="1">
      <c r="A15" s="354" t="s">
        <v>455</v>
      </c>
      <c r="B15" s="356"/>
      <c r="C15" s="356"/>
      <c r="D15" s="356"/>
      <c r="E15" s="356"/>
      <c r="F15" s="356"/>
      <c r="G15" s="356"/>
      <c r="H15" s="106"/>
    </row>
    <row r="16" spans="1:250" ht="100.5" customHeight="1">
      <c r="A16" s="354" t="s">
        <v>456</v>
      </c>
      <c r="B16" s="354"/>
      <c r="C16" s="354"/>
      <c r="D16" s="354"/>
      <c r="E16" s="354"/>
      <c r="F16" s="354"/>
      <c r="G16" s="354"/>
      <c r="H16" s="106"/>
    </row>
    <row r="17" spans="1:9" ht="13.5" customHeight="1">
      <c r="A17" s="354" t="s">
        <v>20</v>
      </c>
      <c r="B17" s="355"/>
      <c r="C17" s="355"/>
      <c r="D17" s="355"/>
      <c r="E17" s="355"/>
      <c r="F17" s="355"/>
      <c r="G17" s="355"/>
      <c r="H17" s="106"/>
    </row>
    <row r="18" spans="1:9" ht="13.5" customHeight="1">
      <c r="A18" s="354" t="s">
        <v>21</v>
      </c>
      <c r="B18" s="355"/>
      <c r="C18" s="355"/>
      <c r="D18" s="355"/>
      <c r="E18" s="355"/>
      <c r="F18" s="355"/>
      <c r="G18" s="355"/>
      <c r="H18" s="106"/>
    </row>
    <row r="19" spans="1:9" customFormat="1" ht="40.5" customHeight="1">
      <c r="A19" s="353" t="s">
        <v>63</v>
      </c>
      <c r="B19" s="353"/>
      <c r="C19" s="353"/>
      <c r="D19" s="353"/>
      <c r="E19" s="353"/>
      <c r="F19" s="353"/>
      <c r="G19" s="353"/>
      <c r="I19" s="132"/>
    </row>
    <row r="20" spans="1:9" s="135" customFormat="1" ht="108" customHeight="1">
      <c r="A20" s="353" t="s">
        <v>75</v>
      </c>
      <c r="B20" s="353"/>
      <c r="C20" s="353"/>
      <c r="D20" s="353"/>
      <c r="E20" s="353"/>
      <c r="F20" s="353"/>
      <c r="G20" s="353"/>
      <c r="H20" s="133"/>
      <c r="I20" s="134"/>
    </row>
    <row r="21" spans="1:9">
      <c r="F21" s="105"/>
      <c r="G21" s="105"/>
      <c r="H21" s="106"/>
    </row>
    <row r="22" spans="1:9">
      <c r="F22" s="105"/>
      <c r="G22" s="105"/>
      <c r="H22" s="106"/>
    </row>
    <row r="23" spans="1:9">
      <c r="F23" s="105"/>
      <c r="G23" s="105"/>
      <c r="H23" s="106"/>
    </row>
    <row r="24" spans="1:9">
      <c r="F24" s="105"/>
      <c r="G24" s="105"/>
      <c r="H24" s="106"/>
    </row>
    <row r="25" spans="1:9">
      <c r="F25" s="105"/>
      <c r="G25" s="105"/>
      <c r="H25" s="106"/>
    </row>
    <row r="26" spans="1:9">
      <c r="F26" s="105"/>
      <c r="G26" s="105"/>
      <c r="H26" s="106"/>
    </row>
    <row r="27" spans="1:9">
      <c r="F27" s="105"/>
      <c r="G27" s="105"/>
      <c r="H27" s="106"/>
    </row>
    <row r="28" spans="1:9">
      <c r="F28" s="105"/>
      <c r="G28" s="105"/>
      <c r="H28" s="106"/>
    </row>
    <row r="29" spans="1:9">
      <c r="F29" s="105"/>
      <c r="G29" s="105"/>
      <c r="H29" s="106"/>
    </row>
  </sheetData>
  <sheetProtection algorithmName="SHA-512" hashValue="orUoOJ8FYt8yhylhQOB3cyJCVuGKxkT5OwIHLW6MVvznb3jjgfmK8kwRKLhwwtECe+PEufVkb4zs/NynUwRLGw==" saltValue="QuI4KIqvAONT8hNFD4L9YQ==" spinCount="100000" sheet="1" objects="1" scenarios="1"/>
  <mergeCells count="11">
    <mergeCell ref="A15:G15"/>
    <mergeCell ref="A2:B3"/>
    <mergeCell ref="C2:G3"/>
    <mergeCell ref="A4:B4"/>
    <mergeCell ref="C4:G4"/>
    <mergeCell ref="D7:G7"/>
    <mergeCell ref="A20:G20"/>
    <mergeCell ref="A16:G16"/>
    <mergeCell ref="A17:G17"/>
    <mergeCell ref="A18:G18"/>
    <mergeCell ref="A19:G19"/>
  </mergeCells>
  <pageMargins left="0.7" right="0.7" top="0.78740157499999996" bottom="0.78740157499999996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C800A-33AA-49AE-AC64-39EC7F1EE766}">
  <sheetPr>
    <pageSetUpPr fitToPage="1"/>
  </sheetPr>
  <dimension ref="A1:BJ153"/>
  <sheetViews>
    <sheetView zoomScaleNormal="100" workbookViewId="0"/>
  </sheetViews>
  <sheetFormatPr defaultRowHeight="15"/>
  <cols>
    <col min="1" max="1" width="4.140625" style="213" customWidth="1"/>
    <col min="2" max="2" width="4.28515625" style="214" customWidth="1"/>
    <col min="3" max="3" width="14.42578125" style="214" customWidth="1"/>
    <col min="4" max="4" width="61.140625" style="214" customWidth="1"/>
    <col min="5" max="5" width="6.7109375" style="214" customWidth="1"/>
    <col min="6" max="6" width="8.7109375" style="215" customWidth="1"/>
    <col min="7" max="7" width="11.7109375" style="216" customWidth="1"/>
    <col min="8" max="8" width="15.7109375" style="216" customWidth="1"/>
    <col min="9" max="9" width="17.28515625" style="132" customWidth="1"/>
    <col min="10" max="10" width="25.140625" customWidth="1"/>
    <col min="11" max="11" width="13.7109375" customWidth="1"/>
    <col min="15" max="15" width="15.140625" customWidth="1"/>
  </cols>
  <sheetData>
    <row r="1" spans="1:20" ht="18">
      <c r="A1" s="5" t="s">
        <v>465</v>
      </c>
      <c r="B1" s="137"/>
      <c r="C1" s="137"/>
      <c r="D1" s="137"/>
      <c r="E1" s="137"/>
      <c r="F1" s="137"/>
      <c r="G1" s="137"/>
      <c r="H1" s="137"/>
      <c r="K1" s="138"/>
    </row>
    <row r="2" spans="1:20" ht="15" customHeight="1">
      <c r="A2" s="375" t="s">
        <v>62</v>
      </c>
      <c r="B2" s="376"/>
      <c r="C2" s="376"/>
      <c r="D2" s="376"/>
      <c r="E2" s="376"/>
      <c r="F2" s="376"/>
      <c r="G2" s="376"/>
      <c r="H2" s="376"/>
      <c r="I2" s="376"/>
      <c r="K2" s="138"/>
    </row>
    <row r="3" spans="1:20" ht="13.5" customHeight="1">
      <c r="A3" s="377" t="s">
        <v>42</v>
      </c>
      <c r="B3" s="378"/>
      <c r="C3" s="378"/>
      <c r="D3" s="378"/>
      <c r="E3" s="1"/>
      <c r="F3" s="1"/>
      <c r="G3" s="2"/>
      <c r="H3" s="2"/>
      <c r="I3" s="140"/>
      <c r="K3" s="138"/>
    </row>
    <row r="4" spans="1:20" ht="13.5" customHeight="1">
      <c r="A4" s="10" t="s">
        <v>406</v>
      </c>
      <c r="B4" s="139"/>
      <c r="C4" s="139"/>
      <c r="D4" s="139"/>
      <c r="E4" s="1"/>
      <c r="F4" s="1"/>
      <c r="G4" s="2"/>
      <c r="H4" s="2"/>
      <c r="I4" s="140"/>
      <c r="K4" s="138"/>
    </row>
    <row r="5" spans="1:20" ht="15.75">
      <c r="A5" s="137"/>
      <c r="B5" s="137"/>
      <c r="C5" s="137"/>
      <c r="D5" s="137"/>
      <c r="E5" s="137"/>
      <c r="F5" s="137"/>
      <c r="G5" s="137"/>
      <c r="H5" s="137"/>
      <c r="J5" s="141"/>
      <c r="K5" s="141"/>
      <c r="L5" s="141"/>
      <c r="M5" s="141"/>
      <c r="N5" s="141"/>
    </row>
    <row r="6" spans="1:20" ht="33.200000000000003" customHeight="1">
      <c r="A6" s="142" t="s">
        <v>0</v>
      </c>
      <c r="B6" s="142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142" t="s">
        <v>6</v>
      </c>
      <c r="H6" s="143" t="s">
        <v>64</v>
      </c>
      <c r="I6" s="142" t="s">
        <v>7</v>
      </c>
      <c r="J6" s="144"/>
      <c r="K6" s="6"/>
    </row>
    <row r="7" spans="1:20">
      <c r="A7" s="142" t="s">
        <v>8</v>
      </c>
      <c r="B7" s="142" t="s">
        <v>9</v>
      </c>
      <c r="C7" s="142" t="s">
        <v>10</v>
      </c>
      <c r="D7" s="142" t="s">
        <v>11</v>
      </c>
      <c r="E7" s="142" t="s">
        <v>12</v>
      </c>
      <c r="F7" s="142" t="s">
        <v>13</v>
      </c>
      <c r="G7" s="142" t="s">
        <v>14</v>
      </c>
      <c r="H7" s="142">
        <v>8</v>
      </c>
      <c r="I7" s="142">
        <v>9</v>
      </c>
    </row>
    <row r="8" spans="1:20" s="132" customFormat="1" ht="21" customHeight="1">
      <c r="A8" s="145"/>
      <c r="B8" s="146"/>
      <c r="C8" s="146" t="s">
        <v>15</v>
      </c>
      <c r="D8" s="146" t="s">
        <v>16</v>
      </c>
      <c r="E8" s="146"/>
      <c r="F8" s="147"/>
      <c r="G8" s="148"/>
      <c r="H8" s="148">
        <f>H9</f>
        <v>0</v>
      </c>
      <c r="J8" s="149"/>
    </row>
    <row r="9" spans="1:20" s="156" customFormat="1" ht="13.5" customHeight="1">
      <c r="A9" s="150"/>
      <c r="B9" s="151"/>
      <c r="C9" s="151">
        <v>790</v>
      </c>
      <c r="D9" s="151" t="s">
        <v>31</v>
      </c>
      <c r="E9" s="151"/>
      <c r="F9" s="152"/>
      <c r="G9" s="152"/>
      <c r="H9" s="152">
        <f>SUM(H10:H139)</f>
        <v>0</v>
      </c>
      <c r="I9" s="153"/>
      <c r="J9" s="154"/>
      <c r="K9" s="155"/>
    </row>
    <row r="10" spans="1:20" s="165" customFormat="1" ht="13.5" customHeight="1">
      <c r="A10" s="157">
        <v>1</v>
      </c>
      <c r="B10" s="158">
        <v>790</v>
      </c>
      <c r="C10" s="159" t="s">
        <v>36</v>
      </c>
      <c r="D10" s="159" t="s">
        <v>45</v>
      </c>
      <c r="E10" s="160" t="s">
        <v>24</v>
      </c>
      <c r="F10" s="161">
        <f>ROUND(SUM(F12),3)</f>
        <v>1</v>
      </c>
      <c r="G10" s="235"/>
      <c r="H10" s="162">
        <f>ROUND(F10*G10,2)</f>
        <v>0</v>
      </c>
      <c r="I10" s="163" t="s">
        <v>66</v>
      </c>
      <c r="J10" s="164"/>
      <c r="L10" s="166"/>
      <c r="M10" s="167"/>
    </row>
    <row r="11" spans="1:20" s="132" customFormat="1" ht="40.5" customHeight="1">
      <c r="A11" s="168"/>
      <c r="B11" s="158"/>
      <c r="C11" s="159"/>
      <c r="D11" s="169" t="s">
        <v>409</v>
      </c>
      <c r="E11" s="159"/>
      <c r="F11" s="170"/>
      <c r="G11" s="171"/>
      <c r="H11" s="171"/>
      <c r="I11" s="172"/>
      <c r="J11" s="4"/>
      <c r="K11"/>
      <c r="L11"/>
      <c r="M11"/>
      <c r="N11"/>
      <c r="O11" s="173"/>
      <c r="P11"/>
      <c r="Q11"/>
      <c r="R11"/>
      <c r="S11"/>
      <c r="T11" s="174"/>
    </row>
    <row r="12" spans="1:20" s="132" customFormat="1" ht="13.5" customHeight="1">
      <c r="A12" s="168"/>
      <c r="B12" s="158"/>
      <c r="C12" s="159"/>
      <c r="D12" s="169" t="s">
        <v>39</v>
      </c>
      <c r="E12" s="159"/>
      <c r="F12" s="175">
        <v>1</v>
      </c>
      <c r="G12" s="171"/>
      <c r="H12" s="171"/>
      <c r="I12" s="172"/>
      <c r="J12" s="176"/>
      <c r="K12" s="177"/>
      <c r="L12" s="178"/>
      <c r="M12" s="178"/>
      <c r="N12" s="178"/>
      <c r="O12" s="178"/>
      <c r="P12" s="178"/>
      <c r="Q12" s="178"/>
      <c r="R12" s="179"/>
      <c r="S12" s="180"/>
    </row>
    <row r="13" spans="1:20" s="132" customFormat="1" ht="13.5" customHeight="1">
      <c r="A13" s="168"/>
      <c r="B13" s="158"/>
      <c r="C13" s="159"/>
      <c r="D13" s="169" t="s">
        <v>44</v>
      </c>
      <c r="E13" s="159"/>
      <c r="F13" s="175"/>
      <c r="G13" s="171"/>
      <c r="H13" s="171"/>
      <c r="I13" s="172"/>
      <c r="J13" s="176"/>
      <c r="K13" s="177"/>
      <c r="L13" s="178"/>
      <c r="M13" s="178"/>
      <c r="N13" s="178"/>
      <c r="O13" s="178"/>
      <c r="P13" s="178"/>
      <c r="Q13" s="178"/>
      <c r="R13" s="179"/>
      <c r="S13" s="180"/>
    </row>
    <row r="14" spans="1:20" s="165" customFormat="1" ht="13.5" customHeight="1">
      <c r="A14" s="157">
        <v>2</v>
      </c>
      <c r="B14" s="158">
        <v>790</v>
      </c>
      <c r="C14" s="159" t="s">
        <v>37</v>
      </c>
      <c r="D14" s="159" t="s">
        <v>46</v>
      </c>
      <c r="E14" s="160" t="s">
        <v>24</v>
      </c>
      <c r="F14" s="161">
        <f>ROUND(SUM(F16),3)</f>
        <v>1</v>
      </c>
      <c r="G14" s="235"/>
      <c r="H14" s="162">
        <f>ROUND(F14*G14,2)</f>
        <v>0</v>
      </c>
      <c r="I14" s="163" t="s">
        <v>66</v>
      </c>
      <c r="J14" s="164"/>
      <c r="L14" s="166"/>
      <c r="M14" s="167"/>
    </row>
    <row r="15" spans="1:20" s="132" customFormat="1" ht="40.5" customHeight="1">
      <c r="A15" s="168"/>
      <c r="B15" s="158"/>
      <c r="C15" s="159"/>
      <c r="D15" s="169" t="s">
        <v>410</v>
      </c>
      <c r="E15" s="159"/>
      <c r="F15" s="170"/>
      <c r="G15" s="171"/>
      <c r="H15" s="171"/>
      <c r="I15" s="172"/>
      <c r="J15" s="4"/>
      <c r="K15"/>
      <c r="L15"/>
      <c r="M15"/>
      <c r="N15"/>
      <c r="O15" s="173"/>
      <c r="P15"/>
      <c r="Q15"/>
      <c r="R15"/>
      <c r="S15"/>
      <c r="T15" s="174"/>
    </row>
    <row r="16" spans="1:20" s="132" customFormat="1" ht="13.5" customHeight="1">
      <c r="A16" s="168"/>
      <c r="B16" s="158"/>
      <c r="C16" s="159"/>
      <c r="D16" s="169" t="s">
        <v>39</v>
      </c>
      <c r="E16" s="159"/>
      <c r="F16" s="175">
        <v>1</v>
      </c>
      <c r="G16" s="171"/>
      <c r="H16" s="171"/>
      <c r="I16" s="172"/>
      <c r="J16" s="176"/>
      <c r="K16" s="176"/>
      <c r="L16" s="178"/>
      <c r="M16" s="178"/>
      <c r="N16" s="178"/>
      <c r="O16" s="178"/>
      <c r="P16" s="178"/>
      <c r="Q16" s="178"/>
      <c r="R16" s="179"/>
      <c r="S16" s="180"/>
    </row>
    <row r="17" spans="1:27" s="132" customFormat="1" ht="13.5" customHeight="1">
      <c r="A17" s="168"/>
      <c r="B17" s="158"/>
      <c r="C17" s="159"/>
      <c r="D17" s="169" t="s">
        <v>44</v>
      </c>
      <c r="E17" s="159"/>
      <c r="F17" s="175"/>
      <c r="G17" s="171"/>
      <c r="H17" s="171"/>
      <c r="I17" s="172"/>
      <c r="J17" s="176"/>
      <c r="K17" s="177"/>
      <c r="L17" s="178"/>
      <c r="M17" s="178"/>
      <c r="N17" s="178"/>
      <c r="O17" s="178"/>
      <c r="P17" s="178"/>
      <c r="Q17" s="178"/>
      <c r="R17" s="179"/>
      <c r="S17" s="180"/>
    </row>
    <row r="18" spans="1:27" s="165" customFormat="1" ht="27" customHeight="1">
      <c r="A18" s="157">
        <v>3</v>
      </c>
      <c r="B18" s="158" t="s">
        <v>32</v>
      </c>
      <c r="C18" s="159" t="s">
        <v>38</v>
      </c>
      <c r="D18" s="15" t="s">
        <v>47</v>
      </c>
      <c r="E18" s="16" t="s">
        <v>24</v>
      </c>
      <c r="F18" s="181">
        <f>ROUND(SUM(F20:F21),3)</f>
        <v>20</v>
      </c>
      <c r="G18" s="235"/>
      <c r="H18" s="162">
        <f>ROUND(F18*G18,2)</f>
        <v>0</v>
      </c>
      <c r="I18" s="163" t="s">
        <v>65</v>
      </c>
      <c r="J18" s="164"/>
      <c r="K18" s="182"/>
      <c r="L18" s="183"/>
      <c r="M18" s="167"/>
      <c r="N18" s="184"/>
      <c r="O18" s="182"/>
    </row>
    <row r="19" spans="1:27" s="132" customFormat="1" ht="108" customHeight="1">
      <c r="A19" s="168"/>
      <c r="B19" s="158"/>
      <c r="C19" s="159"/>
      <c r="D19" s="185" t="s">
        <v>411</v>
      </c>
      <c r="E19" s="159"/>
      <c r="F19" s="175"/>
      <c r="G19" s="171"/>
      <c r="H19" s="171"/>
      <c r="I19" s="172"/>
      <c r="J19" s="4"/>
      <c r="K19"/>
      <c r="L19"/>
      <c r="M19"/>
      <c r="N19"/>
      <c r="O19"/>
      <c r="P19"/>
      <c r="Q19"/>
      <c r="R19"/>
      <c r="S19"/>
      <c r="AA19" s="174"/>
    </row>
    <row r="20" spans="1:27" s="132" customFormat="1" ht="13.5" customHeight="1">
      <c r="A20" s="168"/>
      <c r="B20" s="158"/>
      <c r="C20" s="159"/>
      <c r="D20" s="169" t="s">
        <v>43</v>
      </c>
      <c r="E20" s="159"/>
      <c r="F20" s="175">
        <v>20</v>
      </c>
      <c r="G20" s="171"/>
      <c r="H20" s="171"/>
      <c r="I20" s="172"/>
      <c r="J20" s="8"/>
      <c r="K20" s="177"/>
      <c r="L20" s="178"/>
      <c r="M20" s="178"/>
      <c r="N20" s="178"/>
      <c r="O20" s="186"/>
      <c r="P20" s="178"/>
      <c r="Q20" s="178"/>
      <c r="R20" s="179"/>
      <c r="S20" s="180"/>
    </row>
    <row r="21" spans="1:27" s="132" customFormat="1" ht="13.5" customHeight="1">
      <c r="A21" s="168"/>
      <c r="B21" s="158"/>
      <c r="C21" s="159"/>
      <c r="D21" s="169" t="s">
        <v>44</v>
      </c>
      <c r="E21" s="159"/>
      <c r="F21" s="175"/>
      <c r="G21" s="171"/>
      <c r="H21" s="171"/>
      <c r="I21" s="172"/>
      <c r="J21" s="176"/>
      <c r="K21" s="177"/>
      <c r="L21" s="178"/>
      <c r="M21" s="178"/>
      <c r="N21" s="178"/>
      <c r="O21" s="182"/>
      <c r="P21" s="178"/>
      <c r="Q21" s="178"/>
      <c r="R21" s="179"/>
      <c r="S21" s="180"/>
    </row>
    <row r="22" spans="1:27" s="165" customFormat="1" ht="27" customHeight="1">
      <c r="A22" s="157">
        <v>4</v>
      </c>
      <c r="B22" s="158">
        <v>790</v>
      </c>
      <c r="C22" s="159" t="s">
        <v>106</v>
      </c>
      <c r="D22" s="15" t="s">
        <v>48</v>
      </c>
      <c r="E22" s="16" t="s">
        <v>24</v>
      </c>
      <c r="F22" s="181">
        <f>ROUND(SUM(F24:F27),3)</f>
        <v>24</v>
      </c>
      <c r="G22" s="235"/>
      <c r="H22" s="162">
        <f>ROUND(F22*G22,2)</f>
        <v>0</v>
      </c>
      <c r="I22" s="163" t="s">
        <v>65</v>
      </c>
      <c r="J22" s="187"/>
      <c r="K22" s="182"/>
      <c r="L22" s="183"/>
      <c r="M22" s="167"/>
      <c r="N22" s="184"/>
      <c r="O22" s="182"/>
    </row>
    <row r="23" spans="1:27" s="132" customFormat="1" ht="40.5" customHeight="1">
      <c r="A23" s="168"/>
      <c r="B23" s="158"/>
      <c r="C23" s="159"/>
      <c r="D23" s="169" t="s">
        <v>412</v>
      </c>
      <c r="E23" s="159"/>
      <c r="F23" s="170"/>
      <c r="G23" s="171"/>
      <c r="H23" s="171"/>
      <c r="I23" s="172"/>
      <c r="J23" s="4"/>
      <c r="K23"/>
      <c r="L23"/>
      <c r="M23"/>
      <c r="N23"/>
      <c r="O23"/>
      <c r="P23"/>
      <c r="Q23" s="188"/>
      <c r="R23"/>
      <c r="S23"/>
      <c r="T23" s="174"/>
    </row>
    <row r="24" spans="1:27" s="132" customFormat="1" ht="13.5" customHeight="1">
      <c r="A24" s="168"/>
      <c r="B24" s="158"/>
      <c r="C24" s="159"/>
      <c r="D24" s="169" t="s">
        <v>41</v>
      </c>
      <c r="E24" s="159"/>
      <c r="F24" s="175">
        <v>5</v>
      </c>
      <c r="G24" s="171"/>
      <c r="H24" s="171"/>
      <c r="I24" s="172"/>
      <c r="J24" s="176"/>
      <c r="K24" s="177"/>
      <c r="L24" s="178"/>
      <c r="M24" s="178"/>
      <c r="N24" s="178"/>
      <c r="O24" s="178"/>
      <c r="P24" s="178"/>
      <c r="Q24" s="178"/>
      <c r="R24" s="179"/>
      <c r="S24" s="180"/>
    </row>
    <row r="25" spans="1:27" s="132" customFormat="1" ht="13.5" customHeight="1">
      <c r="A25" s="168"/>
      <c r="B25" s="158"/>
      <c r="C25" s="159"/>
      <c r="D25" s="169" t="s">
        <v>39</v>
      </c>
      <c r="E25" s="159"/>
      <c r="F25" s="175">
        <v>9</v>
      </c>
      <c r="G25" s="171"/>
      <c r="H25" s="171"/>
      <c r="I25" s="172"/>
      <c r="J25" s="176"/>
      <c r="K25" s="177"/>
      <c r="L25" s="178"/>
      <c r="M25" s="178"/>
      <c r="N25" s="178"/>
      <c r="O25" s="178"/>
      <c r="P25" s="178"/>
      <c r="Q25" s="178"/>
      <c r="R25" s="179"/>
      <c r="S25" s="180"/>
    </row>
    <row r="26" spans="1:27" s="132" customFormat="1" ht="13.5" customHeight="1">
      <c r="A26" s="168"/>
      <c r="B26" s="158"/>
      <c r="C26" s="159"/>
      <c r="D26" s="169" t="s">
        <v>29</v>
      </c>
      <c r="E26" s="159"/>
      <c r="F26" s="175">
        <v>5</v>
      </c>
      <c r="G26" s="171"/>
      <c r="H26" s="171"/>
      <c r="I26" s="172"/>
      <c r="J26" s="176"/>
      <c r="K26" s="177"/>
      <c r="L26" s="178"/>
      <c r="M26" s="178"/>
      <c r="N26" s="178"/>
      <c r="O26" s="178"/>
      <c r="P26" s="178"/>
      <c r="Q26" s="178"/>
      <c r="R26" s="179"/>
      <c r="S26" s="180"/>
    </row>
    <row r="27" spans="1:27" s="132" customFormat="1" ht="13.5" customHeight="1">
      <c r="A27" s="168"/>
      <c r="B27" s="158"/>
      <c r="C27" s="159"/>
      <c r="D27" s="169" t="s">
        <v>40</v>
      </c>
      <c r="E27" s="159"/>
      <c r="F27" s="175">
        <v>5</v>
      </c>
      <c r="G27" s="171"/>
      <c r="H27" s="171"/>
      <c r="I27" s="172"/>
      <c r="J27" s="176"/>
      <c r="K27" s="177"/>
      <c r="L27" s="178"/>
      <c r="M27" s="178"/>
      <c r="N27" s="178"/>
      <c r="O27" s="178"/>
      <c r="P27" s="178"/>
      <c r="Q27" s="178"/>
      <c r="R27" s="179"/>
      <c r="S27" s="180"/>
    </row>
    <row r="28" spans="1:27" s="132" customFormat="1" ht="13.5" customHeight="1">
      <c r="A28" s="168"/>
      <c r="B28" s="158"/>
      <c r="C28" s="159"/>
      <c r="D28" s="169" t="s">
        <v>44</v>
      </c>
      <c r="E28" s="159"/>
      <c r="F28" s="175"/>
      <c r="G28" s="171"/>
      <c r="H28" s="171"/>
      <c r="I28" s="172"/>
      <c r="J28" s="176"/>
      <c r="K28" s="177"/>
      <c r="L28" s="178"/>
      <c r="M28" s="178"/>
      <c r="N28" s="178"/>
      <c r="O28" s="178"/>
      <c r="P28" s="178"/>
      <c r="Q28" s="178"/>
      <c r="R28" s="179"/>
      <c r="S28" s="180"/>
    </row>
    <row r="29" spans="1:27" s="165" customFormat="1" ht="27" customHeight="1">
      <c r="A29" s="157">
        <v>5</v>
      </c>
      <c r="B29" s="158">
        <v>790</v>
      </c>
      <c r="C29" s="159" t="s">
        <v>107</v>
      </c>
      <c r="D29" s="15" t="s">
        <v>49</v>
      </c>
      <c r="E29" s="16" t="s">
        <v>24</v>
      </c>
      <c r="F29" s="181">
        <f>ROUND(SUM(F31:F33),3)</f>
        <v>33</v>
      </c>
      <c r="G29" s="235"/>
      <c r="H29" s="162">
        <f>ROUND(F29*G29,2)</f>
        <v>0</v>
      </c>
      <c r="I29" s="163" t="s">
        <v>65</v>
      </c>
      <c r="J29" s="187"/>
      <c r="K29" s="182"/>
      <c r="L29" s="183"/>
      <c r="M29" s="167"/>
      <c r="N29" s="184"/>
      <c r="O29" s="182"/>
    </row>
    <row r="30" spans="1:27" s="132" customFormat="1" ht="27" customHeight="1">
      <c r="A30" s="168"/>
      <c r="B30" s="158"/>
      <c r="C30" s="159"/>
      <c r="D30" s="169" t="s">
        <v>413</v>
      </c>
      <c r="E30" s="159"/>
      <c r="F30" s="175"/>
      <c r="G30" s="171"/>
      <c r="H30" s="171"/>
      <c r="I30" s="172"/>
      <c r="J30" s="189"/>
      <c r="K30" s="177"/>
      <c r="L30" s="178"/>
      <c r="M30" s="178"/>
      <c r="N30" s="178"/>
      <c r="O30" s="178"/>
      <c r="P30" s="178"/>
      <c r="Q30" s="178"/>
      <c r="R30" s="179"/>
      <c r="S30" s="186"/>
    </row>
    <row r="31" spans="1:27" s="132" customFormat="1" ht="13.5" customHeight="1">
      <c r="A31" s="168"/>
      <c r="B31" s="158"/>
      <c r="C31" s="159"/>
      <c r="D31" s="169" t="s">
        <v>39</v>
      </c>
      <c r="E31" s="159"/>
      <c r="F31" s="175">
        <v>6</v>
      </c>
      <c r="G31" s="171"/>
      <c r="H31" s="171"/>
      <c r="I31" s="172"/>
      <c r="J31" s="176"/>
      <c r="K31" s="177"/>
      <c r="L31" s="178"/>
      <c r="M31" s="178"/>
      <c r="N31" s="178"/>
      <c r="O31" s="178"/>
      <c r="P31" s="178"/>
      <c r="Q31" s="178"/>
      <c r="R31" s="179"/>
      <c r="S31" s="180"/>
    </row>
    <row r="32" spans="1:27" s="132" customFormat="1" ht="13.5" customHeight="1">
      <c r="A32" s="168"/>
      <c r="B32" s="158"/>
      <c r="C32" s="159"/>
      <c r="D32" s="169" t="s">
        <v>29</v>
      </c>
      <c r="E32" s="159"/>
      <c r="F32" s="175">
        <v>14</v>
      </c>
      <c r="G32" s="171"/>
      <c r="H32" s="171"/>
      <c r="I32" s="172"/>
      <c r="J32" s="176"/>
      <c r="K32" s="177"/>
      <c r="L32" s="178"/>
      <c r="M32" s="178"/>
      <c r="N32" s="178"/>
      <c r="O32" s="178"/>
      <c r="P32" s="178"/>
      <c r="Q32" s="178"/>
      <c r="R32" s="179"/>
      <c r="S32" s="180"/>
    </row>
    <row r="33" spans="1:20" s="132" customFormat="1" ht="13.5" customHeight="1">
      <c r="A33" s="168"/>
      <c r="B33" s="158"/>
      <c r="C33" s="159"/>
      <c r="D33" s="169" t="s">
        <v>40</v>
      </c>
      <c r="E33" s="159"/>
      <c r="F33" s="175">
        <v>13</v>
      </c>
      <c r="G33" s="171"/>
      <c r="H33" s="171"/>
      <c r="I33" s="172"/>
      <c r="J33" s="176"/>
      <c r="K33" s="177"/>
      <c r="L33" s="178"/>
      <c r="M33" s="178"/>
      <c r="N33" s="178"/>
      <c r="O33" s="178"/>
      <c r="P33" s="178"/>
      <c r="Q33" s="178"/>
      <c r="R33" s="179"/>
      <c r="S33" s="180"/>
    </row>
    <row r="34" spans="1:20" s="132" customFormat="1" ht="13.5" customHeight="1">
      <c r="A34" s="168"/>
      <c r="B34" s="158"/>
      <c r="C34" s="159"/>
      <c r="D34" s="169" t="s">
        <v>44</v>
      </c>
      <c r="E34" s="159"/>
      <c r="F34" s="175"/>
      <c r="G34" s="171"/>
      <c r="H34" s="171"/>
      <c r="I34" s="172"/>
      <c r="J34" s="176"/>
      <c r="K34" s="177"/>
      <c r="L34" s="178"/>
      <c r="M34" s="178"/>
      <c r="N34" s="178"/>
      <c r="O34" s="178"/>
      <c r="P34" s="178"/>
      <c r="Q34" s="178"/>
      <c r="R34" s="179"/>
      <c r="S34" s="180"/>
    </row>
    <row r="35" spans="1:20" s="165" customFormat="1" ht="27" customHeight="1">
      <c r="A35" s="157">
        <v>6</v>
      </c>
      <c r="B35" s="158">
        <v>790</v>
      </c>
      <c r="C35" s="159" t="s">
        <v>108</v>
      </c>
      <c r="D35" s="15" t="s">
        <v>50</v>
      </c>
      <c r="E35" s="16" t="s">
        <v>24</v>
      </c>
      <c r="F35" s="181">
        <f>ROUND(SUM(F37:F40),3)</f>
        <v>40</v>
      </c>
      <c r="G35" s="235"/>
      <c r="H35" s="162">
        <f>ROUND(F35*G35,2)</f>
        <v>0</v>
      </c>
      <c r="I35" s="163" t="s">
        <v>65</v>
      </c>
      <c r="J35" s="190"/>
      <c r="K35" s="182"/>
      <c r="L35" s="183"/>
      <c r="M35" s="167"/>
      <c r="N35" s="184"/>
      <c r="O35" s="182"/>
    </row>
    <row r="36" spans="1:20" s="132" customFormat="1" ht="40.5" customHeight="1">
      <c r="A36" s="168"/>
      <c r="B36" s="158"/>
      <c r="C36" s="159"/>
      <c r="D36" s="169" t="s">
        <v>416</v>
      </c>
      <c r="E36" s="159"/>
      <c r="F36" s="170"/>
      <c r="G36" s="171"/>
      <c r="H36" s="171"/>
      <c r="I36" s="172"/>
      <c r="J36" s="4"/>
      <c r="K36"/>
      <c r="L36"/>
      <c r="M36"/>
      <c r="N36"/>
      <c r="O36"/>
      <c r="P36"/>
      <c r="Q36" s="188"/>
      <c r="R36"/>
      <c r="S36"/>
      <c r="T36" s="174"/>
    </row>
    <row r="37" spans="1:20" s="132" customFormat="1" ht="13.5" customHeight="1">
      <c r="A37" s="168"/>
      <c r="B37" s="158"/>
      <c r="C37" s="159"/>
      <c r="D37" s="169" t="s">
        <v>41</v>
      </c>
      <c r="E37" s="159"/>
      <c r="F37" s="175">
        <v>4</v>
      </c>
      <c r="G37" s="171"/>
      <c r="H37" s="171"/>
      <c r="I37" s="172"/>
      <c r="J37" s="186"/>
      <c r="K37" s="177"/>
      <c r="L37" s="178"/>
      <c r="M37" s="178"/>
      <c r="N37" s="178"/>
      <c r="O37" s="178"/>
      <c r="P37" s="178"/>
      <c r="Q37" s="178"/>
      <c r="R37" s="179"/>
      <c r="S37" s="180"/>
    </row>
    <row r="38" spans="1:20" s="132" customFormat="1" ht="13.5" customHeight="1">
      <c r="A38" s="168"/>
      <c r="B38" s="158"/>
      <c r="C38" s="159"/>
      <c r="D38" s="169" t="s">
        <v>39</v>
      </c>
      <c r="E38" s="159"/>
      <c r="F38" s="175">
        <v>13</v>
      </c>
      <c r="G38" s="171"/>
      <c r="H38" s="171"/>
      <c r="I38" s="172"/>
      <c r="J38" s="176"/>
      <c r="K38" s="177"/>
      <c r="L38" s="178"/>
      <c r="M38" s="178"/>
      <c r="N38" s="178"/>
      <c r="O38" s="178"/>
      <c r="P38" s="178"/>
      <c r="Q38" s="178"/>
      <c r="R38" s="179"/>
      <c r="S38" s="180"/>
    </row>
    <row r="39" spans="1:20" s="132" customFormat="1" ht="13.5" customHeight="1">
      <c r="A39" s="168"/>
      <c r="B39" s="158"/>
      <c r="C39" s="159"/>
      <c r="D39" s="169" t="s">
        <v>29</v>
      </c>
      <c r="E39" s="159"/>
      <c r="F39" s="175">
        <v>12</v>
      </c>
      <c r="G39" s="171"/>
      <c r="H39" s="171"/>
      <c r="I39" s="172"/>
      <c r="J39" s="176"/>
      <c r="K39" s="177"/>
      <c r="L39" s="178"/>
      <c r="M39" s="178"/>
      <c r="N39" s="178"/>
      <c r="O39" s="178"/>
      <c r="P39" s="178"/>
      <c r="Q39" s="178"/>
      <c r="R39" s="179"/>
      <c r="S39" s="180"/>
    </row>
    <row r="40" spans="1:20" s="132" customFormat="1" ht="13.5" customHeight="1">
      <c r="A40" s="168"/>
      <c r="B40" s="158"/>
      <c r="C40" s="159"/>
      <c r="D40" s="169" t="s">
        <v>40</v>
      </c>
      <c r="E40" s="159"/>
      <c r="F40" s="175">
        <v>11</v>
      </c>
      <c r="G40" s="171"/>
      <c r="H40" s="171"/>
      <c r="I40" s="172"/>
      <c r="J40" s="176"/>
      <c r="K40" s="177"/>
      <c r="L40" s="178"/>
      <c r="M40" s="178"/>
      <c r="N40" s="178"/>
      <c r="O40" s="178"/>
      <c r="P40" s="178"/>
      <c r="Q40" s="178"/>
      <c r="R40" s="179"/>
      <c r="S40" s="180"/>
    </row>
    <row r="41" spans="1:20" s="132" customFormat="1" ht="13.5" customHeight="1">
      <c r="A41" s="168"/>
      <c r="B41" s="158"/>
      <c r="C41" s="159"/>
      <c r="D41" s="169" t="s">
        <v>44</v>
      </c>
      <c r="E41" s="159"/>
      <c r="F41" s="175"/>
      <c r="G41" s="171"/>
      <c r="H41" s="171"/>
      <c r="I41" s="172"/>
      <c r="J41" s="176"/>
      <c r="K41" s="177"/>
      <c r="L41" s="178"/>
      <c r="M41" s="178"/>
      <c r="N41" s="178"/>
      <c r="O41" s="178"/>
      <c r="P41" s="178"/>
      <c r="Q41" s="178"/>
      <c r="R41" s="179"/>
      <c r="S41" s="180"/>
    </row>
    <row r="42" spans="1:20" s="165" customFormat="1" ht="27" customHeight="1">
      <c r="A42" s="157">
        <v>7</v>
      </c>
      <c r="B42" s="158">
        <v>790</v>
      </c>
      <c r="C42" s="159" t="s">
        <v>109</v>
      </c>
      <c r="D42" s="15" t="s">
        <v>51</v>
      </c>
      <c r="E42" s="16" t="s">
        <v>24</v>
      </c>
      <c r="F42" s="181">
        <f>ROUND(SUM(F44:F47),3)</f>
        <v>27</v>
      </c>
      <c r="G42" s="235"/>
      <c r="H42" s="162">
        <f>ROUND(F42*G42,2)</f>
        <v>0</v>
      </c>
      <c r="I42" s="163" t="s">
        <v>65</v>
      </c>
      <c r="J42" s="190"/>
      <c r="K42" s="182"/>
      <c r="L42" s="183"/>
      <c r="M42" s="167"/>
      <c r="N42" s="184"/>
      <c r="O42" s="182"/>
    </row>
    <row r="43" spans="1:20" s="132" customFormat="1" ht="27" customHeight="1">
      <c r="A43" s="168"/>
      <c r="B43" s="158"/>
      <c r="C43" s="159"/>
      <c r="D43" s="169" t="s">
        <v>415</v>
      </c>
      <c r="E43" s="159"/>
      <c r="F43" s="175"/>
      <c r="G43" s="171"/>
      <c r="H43" s="171"/>
      <c r="I43" s="172"/>
      <c r="J43" s="8"/>
      <c r="K43" s="177"/>
      <c r="L43" s="178"/>
      <c r="M43" s="178"/>
      <c r="N43" s="178"/>
      <c r="O43" s="178"/>
      <c r="P43" s="178"/>
      <c r="Q43" s="186"/>
      <c r="R43" s="179"/>
      <c r="S43" s="180"/>
    </row>
    <row r="44" spans="1:20" s="132" customFormat="1" ht="13.5" customHeight="1">
      <c r="A44" s="168"/>
      <c r="B44" s="158"/>
      <c r="C44" s="159"/>
      <c r="D44" s="169" t="s">
        <v>41</v>
      </c>
      <c r="E44" s="159"/>
      <c r="F44" s="175">
        <v>3</v>
      </c>
      <c r="G44" s="171"/>
      <c r="H44" s="171"/>
      <c r="I44" s="172"/>
      <c r="J44" s="191"/>
      <c r="K44" s="177"/>
      <c r="L44" s="178"/>
      <c r="M44" s="178"/>
      <c r="N44" s="178"/>
      <c r="O44" s="178"/>
      <c r="P44" s="178"/>
      <c r="Q44" s="178"/>
      <c r="R44" s="179"/>
      <c r="S44" s="180"/>
    </row>
    <row r="45" spans="1:20" s="132" customFormat="1" ht="13.5" customHeight="1">
      <c r="A45" s="168"/>
      <c r="B45" s="158"/>
      <c r="C45" s="159"/>
      <c r="D45" s="169" t="s">
        <v>39</v>
      </c>
      <c r="E45" s="159"/>
      <c r="F45" s="175">
        <v>10</v>
      </c>
      <c r="G45" s="171"/>
      <c r="H45" s="171"/>
      <c r="I45" s="172"/>
      <c r="J45" s="176"/>
      <c r="K45" s="177"/>
      <c r="L45" s="178"/>
      <c r="M45" s="178"/>
      <c r="N45" s="178"/>
      <c r="O45" s="178"/>
      <c r="P45" s="178"/>
      <c r="Q45" s="178"/>
      <c r="R45" s="179"/>
      <c r="S45" s="180"/>
    </row>
    <row r="46" spans="1:20" s="132" customFormat="1" ht="13.5" customHeight="1">
      <c r="A46" s="168"/>
      <c r="B46" s="158"/>
      <c r="C46" s="159"/>
      <c r="D46" s="169" t="s">
        <v>29</v>
      </c>
      <c r="E46" s="159"/>
      <c r="F46" s="175">
        <v>7</v>
      </c>
      <c r="G46" s="171"/>
      <c r="H46" s="171"/>
      <c r="I46" s="172"/>
      <c r="J46" s="176"/>
      <c r="K46" s="177"/>
      <c r="L46" s="178"/>
      <c r="M46" s="178"/>
      <c r="N46" s="178"/>
      <c r="O46" s="178"/>
      <c r="P46" s="178"/>
      <c r="Q46" s="178"/>
      <c r="R46" s="179"/>
      <c r="S46" s="180"/>
    </row>
    <row r="47" spans="1:20" s="132" customFormat="1" ht="13.5" customHeight="1">
      <c r="A47" s="168"/>
      <c r="B47" s="158"/>
      <c r="C47" s="159"/>
      <c r="D47" s="169" t="s">
        <v>40</v>
      </c>
      <c r="E47" s="159"/>
      <c r="F47" s="175">
        <v>7</v>
      </c>
      <c r="G47" s="171"/>
      <c r="H47" s="171"/>
      <c r="I47" s="172"/>
      <c r="J47" s="176"/>
      <c r="K47" s="177"/>
      <c r="L47" s="178"/>
      <c r="M47" s="178"/>
      <c r="N47" s="178"/>
      <c r="O47" s="178"/>
      <c r="P47" s="178"/>
      <c r="Q47" s="178"/>
      <c r="R47" s="179"/>
      <c r="S47" s="180"/>
    </row>
    <row r="48" spans="1:20" s="132" customFormat="1" ht="13.5" customHeight="1">
      <c r="A48" s="168"/>
      <c r="B48" s="158"/>
      <c r="C48" s="159"/>
      <c r="D48" s="169" t="s">
        <v>44</v>
      </c>
      <c r="E48" s="159"/>
      <c r="F48" s="175"/>
      <c r="G48" s="171"/>
      <c r="H48" s="171"/>
      <c r="I48" s="172"/>
      <c r="J48" s="176"/>
      <c r="K48" s="177"/>
      <c r="L48" s="178"/>
      <c r="M48" s="178"/>
      <c r="N48" s="178"/>
      <c r="O48" s="178"/>
      <c r="P48" s="178"/>
      <c r="Q48" s="178"/>
      <c r="R48" s="179"/>
      <c r="S48" s="180"/>
    </row>
    <row r="49" spans="1:20" s="165" customFormat="1" ht="27" customHeight="1">
      <c r="A49" s="157">
        <v>8</v>
      </c>
      <c r="B49" s="158">
        <v>790</v>
      </c>
      <c r="C49" s="159" t="s">
        <v>110</v>
      </c>
      <c r="D49" s="15" t="s">
        <v>52</v>
      </c>
      <c r="E49" s="16" t="s">
        <v>24</v>
      </c>
      <c r="F49" s="181">
        <f>ROUND(SUM(F51:F54),3)</f>
        <v>12</v>
      </c>
      <c r="G49" s="235"/>
      <c r="H49" s="162">
        <f>ROUND(F49*G49,2)</f>
        <v>0</v>
      </c>
      <c r="I49" s="163" t="s">
        <v>65</v>
      </c>
      <c r="J49" s="190"/>
      <c r="K49" s="182"/>
      <c r="L49" s="183"/>
      <c r="M49" s="167"/>
      <c r="N49" s="184"/>
      <c r="O49" s="182"/>
    </row>
    <row r="50" spans="1:20" s="132" customFormat="1" ht="27" customHeight="1">
      <c r="A50" s="168"/>
      <c r="B50" s="158"/>
      <c r="C50" s="159"/>
      <c r="D50" s="169" t="s">
        <v>414</v>
      </c>
      <c r="E50" s="159"/>
      <c r="F50" s="175"/>
      <c r="G50" s="171"/>
      <c r="H50" s="171"/>
      <c r="I50" s="172"/>
      <c r="J50" s="8"/>
      <c r="K50" s="177"/>
      <c r="L50" s="178"/>
      <c r="M50" s="178"/>
      <c r="N50" s="178"/>
      <c r="O50" s="178"/>
      <c r="P50" s="178"/>
      <c r="Q50" s="186"/>
      <c r="R50" s="179"/>
      <c r="S50" s="180"/>
    </row>
    <row r="51" spans="1:20" s="132" customFormat="1" ht="13.5" customHeight="1">
      <c r="A51" s="168"/>
      <c r="B51" s="158"/>
      <c r="C51" s="159"/>
      <c r="D51" s="169" t="s">
        <v>41</v>
      </c>
      <c r="E51" s="159"/>
      <c r="F51" s="175">
        <v>2</v>
      </c>
      <c r="G51" s="171"/>
      <c r="H51" s="171"/>
      <c r="I51" s="172"/>
      <c r="J51" s="191"/>
      <c r="K51" s="177"/>
      <c r="L51" s="178"/>
      <c r="M51" s="178"/>
      <c r="N51" s="178"/>
      <c r="O51" s="178"/>
      <c r="P51" s="178"/>
      <c r="Q51" s="178"/>
      <c r="R51" s="179"/>
      <c r="S51" s="180"/>
    </row>
    <row r="52" spans="1:20" s="132" customFormat="1" ht="13.5" customHeight="1">
      <c r="A52" s="168"/>
      <c r="B52" s="158"/>
      <c r="C52" s="159"/>
      <c r="D52" s="169" t="s">
        <v>39</v>
      </c>
      <c r="E52" s="159"/>
      <c r="F52" s="175">
        <v>4</v>
      </c>
      <c r="G52" s="171"/>
      <c r="H52" s="171"/>
      <c r="I52" s="172"/>
      <c r="J52" s="176"/>
      <c r="K52" s="177"/>
      <c r="L52" s="178"/>
      <c r="M52" s="178"/>
      <c r="N52" s="178"/>
      <c r="O52" s="178"/>
      <c r="P52" s="178"/>
      <c r="Q52" s="178"/>
      <c r="R52" s="179"/>
      <c r="S52" s="180"/>
    </row>
    <row r="53" spans="1:20" s="132" customFormat="1" ht="13.5" customHeight="1">
      <c r="A53" s="168"/>
      <c r="B53" s="158"/>
      <c r="C53" s="159"/>
      <c r="D53" s="169" t="s">
        <v>29</v>
      </c>
      <c r="E53" s="159"/>
      <c r="F53" s="175">
        <v>3</v>
      </c>
      <c r="G53" s="171"/>
      <c r="H53" s="171"/>
      <c r="I53" s="172"/>
      <c r="J53" s="176"/>
      <c r="K53" s="177"/>
      <c r="L53" s="178"/>
      <c r="M53" s="178"/>
      <c r="N53" s="178"/>
      <c r="O53" s="178"/>
      <c r="P53" s="178"/>
      <c r="Q53" s="178"/>
      <c r="R53" s="179"/>
      <c r="S53" s="180"/>
    </row>
    <row r="54" spans="1:20" s="132" customFormat="1" ht="13.5" customHeight="1">
      <c r="A54" s="168"/>
      <c r="B54" s="158"/>
      <c r="C54" s="159"/>
      <c r="D54" s="169" t="s">
        <v>40</v>
      </c>
      <c r="E54" s="159"/>
      <c r="F54" s="175">
        <v>3</v>
      </c>
      <c r="G54" s="171"/>
      <c r="H54" s="171"/>
      <c r="I54" s="172"/>
      <c r="J54" s="176"/>
      <c r="K54" s="177"/>
      <c r="L54" s="178"/>
      <c r="M54" s="178"/>
      <c r="N54" s="178"/>
      <c r="O54" s="178"/>
      <c r="P54" s="178"/>
      <c r="Q54" s="178"/>
      <c r="R54" s="179"/>
      <c r="S54" s="180"/>
    </row>
    <row r="55" spans="1:20" s="132" customFormat="1" ht="13.5" customHeight="1">
      <c r="A55" s="168"/>
      <c r="B55" s="158"/>
      <c r="C55" s="159"/>
      <c r="D55" s="169" t="s">
        <v>44</v>
      </c>
      <c r="E55" s="159"/>
      <c r="F55" s="175"/>
      <c r="G55" s="171"/>
      <c r="H55" s="171"/>
      <c r="I55" s="172"/>
      <c r="J55" s="176"/>
      <c r="K55" s="177"/>
      <c r="L55" s="178"/>
      <c r="M55" s="178"/>
      <c r="N55" s="178"/>
      <c r="O55" s="178"/>
      <c r="P55" s="178"/>
      <c r="Q55" s="178"/>
      <c r="R55" s="179"/>
      <c r="S55" s="180"/>
    </row>
    <row r="56" spans="1:20" s="165" customFormat="1" ht="27" customHeight="1">
      <c r="A56" s="157">
        <v>9</v>
      </c>
      <c r="B56" s="158">
        <v>790</v>
      </c>
      <c r="C56" s="159" t="s">
        <v>111</v>
      </c>
      <c r="D56" s="15" t="s">
        <v>53</v>
      </c>
      <c r="E56" s="16" t="s">
        <v>24</v>
      </c>
      <c r="F56" s="181">
        <f>ROUND(SUM(F58:F61),3)</f>
        <v>14</v>
      </c>
      <c r="G56" s="235"/>
      <c r="H56" s="162">
        <f>ROUND(F56*G56,2)</f>
        <v>0</v>
      </c>
      <c r="I56" s="163" t="s">
        <v>65</v>
      </c>
      <c r="J56" s="190"/>
      <c r="K56" s="182"/>
      <c r="L56" s="183"/>
      <c r="M56" s="167"/>
      <c r="N56" s="184"/>
      <c r="O56" s="182"/>
    </row>
    <row r="57" spans="1:20" s="132" customFormat="1" ht="40.5" customHeight="1">
      <c r="A57" s="168"/>
      <c r="B57" s="158"/>
      <c r="C57" s="159"/>
      <c r="D57" s="169" t="s">
        <v>417</v>
      </c>
      <c r="E57" s="159"/>
      <c r="F57" s="170"/>
      <c r="G57" s="171"/>
      <c r="H57" s="171"/>
      <c r="I57" s="172"/>
      <c r="J57" s="4"/>
      <c r="K57"/>
      <c r="L57"/>
      <c r="M57"/>
      <c r="N57"/>
      <c r="O57"/>
      <c r="P57"/>
      <c r="Q57" s="188"/>
      <c r="R57"/>
      <c r="S57"/>
      <c r="T57" s="174"/>
    </row>
    <row r="58" spans="1:20" s="132" customFormat="1" ht="13.5" customHeight="1">
      <c r="A58" s="168"/>
      <c r="B58" s="158"/>
      <c r="C58" s="159"/>
      <c r="D58" s="169" t="s">
        <v>41</v>
      </c>
      <c r="E58" s="159"/>
      <c r="F58" s="175">
        <v>3</v>
      </c>
      <c r="G58" s="171"/>
      <c r="H58" s="171"/>
      <c r="I58" s="172"/>
      <c r="J58" s="189"/>
      <c r="K58" s="177"/>
      <c r="L58" s="178"/>
      <c r="M58" s="178"/>
      <c r="N58" s="178"/>
      <c r="O58" s="178"/>
      <c r="P58" s="178"/>
      <c r="Q58" s="178"/>
      <c r="S58" s="180"/>
    </row>
    <row r="59" spans="1:20" s="132" customFormat="1" ht="13.5" customHeight="1">
      <c r="A59" s="168"/>
      <c r="B59" s="158"/>
      <c r="C59" s="159"/>
      <c r="D59" s="169" t="s">
        <v>39</v>
      </c>
      <c r="E59" s="159"/>
      <c r="F59" s="175">
        <v>6</v>
      </c>
      <c r="G59" s="171"/>
      <c r="H59" s="171"/>
      <c r="I59" s="172"/>
      <c r="J59" s="186"/>
      <c r="K59" s="177"/>
      <c r="L59" s="178"/>
      <c r="M59" s="178"/>
      <c r="N59" s="178"/>
      <c r="O59" s="178"/>
      <c r="P59" s="178"/>
      <c r="Q59" s="178"/>
      <c r="R59" s="179"/>
      <c r="S59" s="180"/>
    </row>
    <row r="60" spans="1:20" s="132" customFormat="1" ht="13.5" customHeight="1">
      <c r="A60" s="168"/>
      <c r="B60" s="158"/>
      <c r="C60" s="159"/>
      <c r="D60" s="169" t="s">
        <v>29</v>
      </c>
      <c r="E60" s="159"/>
      <c r="F60" s="175">
        <v>3</v>
      </c>
      <c r="G60" s="171"/>
      <c r="H60" s="171"/>
      <c r="I60" s="172"/>
      <c r="J60" s="176"/>
      <c r="K60" s="177"/>
      <c r="L60" s="178"/>
      <c r="M60" s="178"/>
      <c r="N60" s="178"/>
      <c r="O60" s="178"/>
      <c r="P60" s="178"/>
      <c r="Q60" s="178"/>
      <c r="R60" s="179"/>
      <c r="S60" s="180"/>
    </row>
    <row r="61" spans="1:20" s="132" customFormat="1" ht="13.5" customHeight="1">
      <c r="A61" s="168"/>
      <c r="B61" s="158"/>
      <c r="C61" s="159"/>
      <c r="D61" s="169" t="s">
        <v>40</v>
      </c>
      <c r="E61" s="159"/>
      <c r="F61" s="175">
        <v>2</v>
      </c>
      <c r="G61" s="171"/>
      <c r="H61" s="171"/>
      <c r="I61" s="172"/>
      <c r="J61" s="176"/>
      <c r="K61" s="177"/>
      <c r="L61" s="178"/>
      <c r="M61" s="178"/>
      <c r="N61" s="178"/>
      <c r="O61" s="178"/>
      <c r="P61" s="178"/>
      <c r="Q61" s="178"/>
      <c r="R61" s="179"/>
      <c r="S61" s="180"/>
    </row>
    <row r="62" spans="1:20" s="132" customFormat="1" ht="13.5" customHeight="1">
      <c r="A62" s="168"/>
      <c r="B62" s="158"/>
      <c r="C62" s="159"/>
      <c r="D62" s="169" t="s">
        <v>44</v>
      </c>
      <c r="E62" s="159"/>
      <c r="F62" s="175"/>
      <c r="G62" s="171"/>
      <c r="H62" s="171"/>
      <c r="I62" s="172"/>
      <c r="J62" s="176"/>
      <c r="K62" s="177"/>
      <c r="L62" s="178"/>
      <c r="M62" s="178"/>
      <c r="N62" s="178"/>
      <c r="O62" s="178"/>
      <c r="P62" s="178"/>
      <c r="Q62" s="178"/>
      <c r="R62" s="179"/>
      <c r="S62" s="180"/>
    </row>
    <row r="63" spans="1:20" s="165" customFormat="1" ht="27" customHeight="1">
      <c r="A63" s="157">
        <v>10</v>
      </c>
      <c r="B63" s="158">
        <v>790</v>
      </c>
      <c r="C63" s="159" t="s">
        <v>112</v>
      </c>
      <c r="D63" s="15" t="s">
        <v>54</v>
      </c>
      <c r="E63" s="16" t="s">
        <v>24</v>
      </c>
      <c r="F63" s="181">
        <f>ROUND(SUM(F65:F68),3)</f>
        <v>28</v>
      </c>
      <c r="G63" s="235"/>
      <c r="H63" s="162">
        <f>ROUND(F63*G63,2)</f>
        <v>0</v>
      </c>
      <c r="I63" s="163" t="s">
        <v>65</v>
      </c>
      <c r="J63" s="190"/>
      <c r="K63" s="182"/>
      <c r="L63" s="183"/>
      <c r="M63" s="167"/>
      <c r="N63" s="184"/>
      <c r="O63" s="182"/>
    </row>
    <row r="64" spans="1:20" s="132" customFormat="1" ht="27" customHeight="1">
      <c r="A64" s="168"/>
      <c r="B64" s="158"/>
      <c r="C64" s="159"/>
      <c r="D64" s="169" t="s">
        <v>418</v>
      </c>
      <c r="E64" s="159"/>
      <c r="F64" s="175"/>
      <c r="G64" s="171"/>
      <c r="H64" s="171"/>
      <c r="I64" s="172"/>
      <c r="J64" s="8"/>
      <c r="K64" s="177"/>
      <c r="L64" s="178"/>
      <c r="M64" s="178"/>
      <c r="N64" s="178"/>
      <c r="O64" s="178"/>
      <c r="P64" s="178"/>
      <c r="Q64" s="178"/>
      <c r="R64" s="179"/>
      <c r="S64" s="180"/>
    </row>
    <row r="65" spans="1:19" s="132" customFormat="1" ht="13.5" customHeight="1">
      <c r="A65" s="168"/>
      <c r="B65" s="158"/>
      <c r="C65" s="159"/>
      <c r="D65" s="169" t="s">
        <v>41</v>
      </c>
      <c r="E65" s="159"/>
      <c r="F65" s="175">
        <v>4</v>
      </c>
      <c r="G65" s="171"/>
      <c r="H65" s="171"/>
      <c r="I65" s="172"/>
      <c r="J65" s="186"/>
      <c r="K65" s="177"/>
      <c r="L65" s="178"/>
      <c r="M65" s="178"/>
      <c r="N65" s="178"/>
      <c r="O65" s="178"/>
      <c r="P65" s="178"/>
      <c r="Q65" s="178"/>
      <c r="R65" s="179"/>
      <c r="S65" s="180"/>
    </row>
    <row r="66" spans="1:19" s="132" customFormat="1" ht="13.5" customHeight="1">
      <c r="A66" s="168"/>
      <c r="B66" s="158"/>
      <c r="C66" s="159"/>
      <c r="D66" s="169" t="s">
        <v>39</v>
      </c>
      <c r="E66" s="159"/>
      <c r="F66" s="175">
        <v>10</v>
      </c>
      <c r="G66" s="171"/>
      <c r="H66" s="171"/>
      <c r="I66" s="172"/>
      <c r="J66" s="176"/>
      <c r="K66" s="177"/>
      <c r="L66" s="178"/>
      <c r="M66" s="178"/>
      <c r="N66" s="178"/>
      <c r="O66" s="178"/>
      <c r="P66" s="178"/>
      <c r="Q66" s="178"/>
      <c r="R66" s="179"/>
      <c r="S66" s="180"/>
    </row>
    <row r="67" spans="1:19" s="132" customFormat="1" ht="13.5" customHeight="1">
      <c r="A67" s="168"/>
      <c r="B67" s="158"/>
      <c r="C67" s="159"/>
      <c r="D67" s="169" t="s">
        <v>29</v>
      </c>
      <c r="E67" s="159"/>
      <c r="F67" s="175">
        <v>7</v>
      </c>
      <c r="G67" s="171"/>
      <c r="H67" s="171"/>
      <c r="I67" s="172"/>
      <c r="J67" s="176"/>
      <c r="K67" s="177"/>
      <c r="L67" s="178"/>
      <c r="M67" s="178"/>
      <c r="N67" s="178"/>
      <c r="O67" s="178"/>
      <c r="P67" s="178"/>
      <c r="Q67" s="178"/>
      <c r="R67" s="179"/>
      <c r="S67" s="180"/>
    </row>
    <row r="68" spans="1:19" s="132" customFormat="1" ht="13.5" customHeight="1">
      <c r="A68" s="168"/>
      <c r="B68" s="158"/>
      <c r="C68" s="159"/>
      <c r="D68" s="169" t="s">
        <v>40</v>
      </c>
      <c r="E68" s="159"/>
      <c r="F68" s="175">
        <v>7</v>
      </c>
      <c r="G68" s="171"/>
      <c r="H68" s="171"/>
      <c r="I68" s="172"/>
      <c r="J68" s="176"/>
      <c r="K68" s="177"/>
      <c r="L68" s="178"/>
      <c r="M68" s="178"/>
      <c r="N68" s="178"/>
      <c r="O68" s="178"/>
      <c r="P68" s="178"/>
      <c r="Q68" s="178"/>
      <c r="R68" s="179"/>
      <c r="S68" s="180"/>
    </row>
    <row r="69" spans="1:19" s="132" customFormat="1" ht="13.5" customHeight="1">
      <c r="A69" s="168"/>
      <c r="B69" s="158"/>
      <c r="C69" s="159"/>
      <c r="D69" s="169" t="s">
        <v>44</v>
      </c>
      <c r="E69" s="159"/>
      <c r="F69" s="175"/>
      <c r="G69" s="171"/>
      <c r="H69" s="171"/>
      <c r="I69" s="172"/>
      <c r="J69" s="176"/>
      <c r="K69" s="177"/>
      <c r="L69" s="178"/>
      <c r="M69" s="178"/>
      <c r="N69" s="178"/>
      <c r="O69" s="178"/>
      <c r="P69" s="178"/>
      <c r="Q69" s="178"/>
      <c r="R69" s="179"/>
      <c r="S69" s="180"/>
    </row>
    <row r="70" spans="1:19" s="165" customFormat="1" ht="27" customHeight="1">
      <c r="A70" s="157">
        <v>11</v>
      </c>
      <c r="B70" s="158">
        <v>790</v>
      </c>
      <c r="C70" s="159" t="s">
        <v>113</v>
      </c>
      <c r="D70" s="159" t="s">
        <v>408</v>
      </c>
      <c r="E70" s="160" t="s">
        <v>24</v>
      </c>
      <c r="F70" s="161">
        <f>ROUND(SUM(F72:F75),3)</f>
        <v>100</v>
      </c>
      <c r="G70" s="235"/>
      <c r="H70" s="162">
        <f>ROUND(F70*G70,2)</f>
        <v>0</v>
      </c>
      <c r="I70" s="163" t="s">
        <v>65</v>
      </c>
      <c r="J70" s="164"/>
      <c r="L70" s="166"/>
      <c r="M70" s="167"/>
    </row>
    <row r="71" spans="1:19" s="132" customFormat="1" ht="27" customHeight="1">
      <c r="A71" s="168"/>
      <c r="B71" s="158"/>
      <c r="C71" s="159"/>
      <c r="D71" s="169" t="s">
        <v>419</v>
      </c>
      <c r="E71" s="159"/>
      <c r="F71" s="175"/>
      <c r="G71" s="171"/>
      <c r="H71" s="171"/>
      <c r="I71" s="172"/>
      <c r="J71" s="8"/>
      <c r="K71" s="177"/>
      <c r="L71" s="178"/>
      <c r="M71" s="178"/>
      <c r="N71" s="178"/>
      <c r="O71" s="178"/>
      <c r="P71" s="178"/>
      <c r="Q71" s="178"/>
      <c r="R71" s="179"/>
      <c r="S71" s="180"/>
    </row>
    <row r="72" spans="1:19" s="132" customFormat="1" ht="13.5" customHeight="1">
      <c r="A72" s="168"/>
      <c r="B72" s="158"/>
      <c r="C72" s="159"/>
      <c r="D72" s="169" t="s">
        <v>41</v>
      </c>
      <c r="E72" s="159"/>
      <c r="F72" s="175">
        <v>11</v>
      </c>
      <c r="G72" s="171"/>
      <c r="H72" s="171"/>
      <c r="I72" s="172"/>
      <c r="J72" s="176"/>
      <c r="K72" s="186"/>
      <c r="L72" s="178"/>
      <c r="M72" s="178"/>
      <c r="N72" s="178"/>
      <c r="O72" s="178"/>
      <c r="P72" s="178"/>
      <c r="Q72" s="178"/>
      <c r="R72" s="179"/>
      <c r="S72" s="180"/>
    </row>
    <row r="73" spans="1:19" s="132" customFormat="1" ht="13.5" customHeight="1">
      <c r="A73" s="168"/>
      <c r="B73" s="158"/>
      <c r="C73" s="159"/>
      <c r="D73" s="169" t="s">
        <v>39</v>
      </c>
      <c r="E73" s="159"/>
      <c r="F73" s="175">
        <v>21</v>
      </c>
      <c r="G73" s="171"/>
      <c r="H73" s="171"/>
      <c r="I73" s="172"/>
      <c r="J73" s="176"/>
      <c r="K73" s="177"/>
      <c r="L73" s="178"/>
      <c r="M73" s="178"/>
      <c r="N73" s="178"/>
      <c r="O73" s="178"/>
      <c r="P73" s="178"/>
      <c r="Q73" s="178"/>
      <c r="R73" s="179"/>
      <c r="S73" s="180"/>
    </row>
    <row r="74" spans="1:19" s="132" customFormat="1" ht="13.5" customHeight="1">
      <c r="A74" s="168"/>
      <c r="B74" s="158"/>
      <c r="C74" s="159"/>
      <c r="D74" s="169" t="s">
        <v>29</v>
      </c>
      <c r="E74" s="159"/>
      <c r="F74" s="175">
        <v>35</v>
      </c>
      <c r="G74" s="171"/>
      <c r="H74" s="171"/>
      <c r="I74" s="172"/>
      <c r="J74" s="176"/>
      <c r="K74" s="177"/>
      <c r="L74" s="178"/>
      <c r="M74" s="178"/>
      <c r="N74" s="178"/>
      <c r="O74" s="178"/>
      <c r="P74" s="178"/>
      <c r="Q74" s="178"/>
      <c r="R74" s="179"/>
      <c r="S74" s="180"/>
    </row>
    <row r="75" spans="1:19" s="132" customFormat="1" ht="13.5" customHeight="1">
      <c r="A75" s="168"/>
      <c r="B75" s="158"/>
      <c r="C75" s="159"/>
      <c r="D75" s="169" t="s">
        <v>40</v>
      </c>
      <c r="E75" s="159"/>
      <c r="F75" s="175">
        <v>33</v>
      </c>
      <c r="G75" s="171"/>
      <c r="H75" s="171"/>
      <c r="I75" s="172"/>
      <c r="J75" s="176"/>
      <c r="K75" s="177"/>
      <c r="L75" s="178"/>
      <c r="M75" s="178"/>
      <c r="N75" s="178"/>
      <c r="O75" s="178"/>
      <c r="P75" s="178"/>
      <c r="Q75" s="178"/>
      <c r="R75" s="179"/>
      <c r="S75" s="180"/>
    </row>
    <row r="76" spans="1:19" s="132" customFormat="1" ht="13.5" customHeight="1">
      <c r="A76" s="168"/>
      <c r="B76" s="158"/>
      <c r="C76" s="159"/>
      <c r="D76" s="169" t="s">
        <v>44</v>
      </c>
      <c r="E76" s="159"/>
      <c r="F76" s="175"/>
      <c r="G76" s="171"/>
      <c r="H76" s="171"/>
      <c r="I76" s="172"/>
      <c r="J76" s="176"/>
      <c r="K76" s="177"/>
      <c r="L76" s="178"/>
      <c r="M76" s="178"/>
      <c r="N76" s="178"/>
      <c r="O76" s="178"/>
      <c r="P76" s="178"/>
      <c r="Q76" s="178"/>
      <c r="R76" s="179"/>
      <c r="S76" s="180"/>
    </row>
    <row r="77" spans="1:19" s="165" customFormat="1" ht="27" customHeight="1">
      <c r="A77" s="157">
        <v>12</v>
      </c>
      <c r="B77" s="158">
        <v>790</v>
      </c>
      <c r="C77" s="159" t="s">
        <v>114</v>
      </c>
      <c r="D77" s="159" t="s">
        <v>407</v>
      </c>
      <c r="E77" s="160" t="s">
        <v>24</v>
      </c>
      <c r="F77" s="161">
        <f>ROUND(SUM(F79:F82),3)</f>
        <v>55</v>
      </c>
      <c r="G77" s="235"/>
      <c r="H77" s="162">
        <f>ROUND(F77*G77,2)</f>
        <v>0</v>
      </c>
      <c r="I77" s="163" t="s">
        <v>65</v>
      </c>
      <c r="J77" s="190"/>
      <c r="L77" s="166"/>
      <c r="M77" s="167"/>
    </row>
    <row r="78" spans="1:19" s="132" customFormat="1" ht="27" customHeight="1">
      <c r="A78" s="168"/>
      <c r="B78" s="158"/>
      <c r="C78" s="159"/>
      <c r="D78" s="169" t="s">
        <v>420</v>
      </c>
      <c r="E78" s="159"/>
      <c r="F78" s="175"/>
      <c r="G78" s="171"/>
      <c r="H78" s="171"/>
      <c r="I78" s="172"/>
      <c r="J78" s="8"/>
      <c r="K78" s="177"/>
      <c r="L78" s="178"/>
      <c r="M78" s="178"/>
      <c r="N78" s="178"/>
      <c r="O78" s="178"/>
      <c r="P78" s="178"/>
      <c r="Q78" s="178"/>
      <c r="R78" s="179"/>
      <c r="S78" s="180"/>
    </row>
    <row r="79" spans="1:19" s="132" customFormat="1" ht="13.5" customHeight="1">
      <c r="A79" s="168"/>
      <c r="B79" s="158"/>
      <c r="C79" s="159"/>
      <c r="D79" s="169" t="s">
        <v>41</v>
      </c>
      <c r="E79" s="159"/>
      <c r="F79" s="175">
        <v>3</v>
      </c>
      <c r="G79" s="171"/>
      <c r="H79" s="171"/>
      <c r="I79" s="172"/>
      <c r="J79" s="176"/>
      <c r="K79" s="186"/>
      <c r="L79" s="178"/>
      <c r="M79" s="178"/>
      <c r="N79" s="178"/>
      <c r="O79" s="178"/>
      <c r="P79" s="178"/>
      <c r="Q79" s="178"/>
      <c r="R79" s="179"/>
      <c r="S79" s="180"/>
    </row>
    <row r="80" spans="1:19" s="132" customFormat="1" ht="13.5" customHeight="1">
      <c r="A80" s="168"/>
      <c r="B80" s="158"/>
      <c r="C80" s="159"/>
      <c r="D80" s="169" t="s">
        <v>39</v>
      </c>
      <c r="E80" s="159"/>
      <c r="F80" s="175">
        <v>14</v>
      </c>
      <c r="G80" s="171"/>
      <c r="H80" s="171"/>
      <c r="I80" s="172"/>
      <c r="J80" s="176"/>
      <c r="K80" s="177"/>
      <c r="L80" s="178"/>
      <c r="M80" s="178"/>
      <c r="N80" s="178"/>
      <c r="O80" s="178"/>
      <c r="P80" s="178"/>
      <c r="Q80" s="178"/>
      <c r="R80" s="179"/>
      <c r="S80" s="180"/>
    </row>
    <row r="81" spans="1:21" s="132" customFormat="1" ht="13.5" customHeight="1">
      <c r="A81" s="168"/>
      <c r="B81" s="158"/>
      <c r="C81" s="159"/>
      <c r="D81" s="169" t="s">
        <v>29</v>
      </c>
      <c r="E81" s="159"/>
      <c r="F81" s="175">
        <v>20</v>
      </c>
      <c r="G81" s="171"/>
      <c r="H81" s="171"/>
      <c r="I81" s="172"/>
      <c r="J81" s="176"/>
      <c r="K81" s="177"/>
      <c r="L81" s="178"/>
      <c r="M81" s="178"/>
      <c r="N81" s="178"/>
      <c r="O81" s="178"/>
      <c r="P81" s="178"/>
      <c r="Q81" s="178"/>
      <c r="R81" s="179"/>
      <c r="S81" s="180"/>
    </row>
    <row r="82" spans="1:21" s="132" customFormat="1" ht="13.5" customHeight="1">
      <c r="A82" s="168"/>
      <c r="B82" s="158"/>
      <c r="C82" s="159"/>
      <c r="D82" s="169" t="s">
        <v>40</v>
      </c>
      <c r="E82" s="159"/>
      <c r="F82" s="175">
        <v>18</v>
      </c>
      <c r="G82" s="171"/>
      <c r="H82" s="171"/>
      <c r="I82" s="172"/>
      <c r="J82" s="176"/>
      <c r="K82" s="177"/>
      <c r="L82" s="178"/>
      <c r="M82" s="178"/>
      <c r="N82" s="178"/>
      <c r="O82" s="178"/>
      <c r="P82" s="178"/>
      <c r="Q82" s="178"/>
      <c r="R82" s="179"/>
      <c r="S82" s="180"/>
    </row>
    <row r="83" spans="1:21" s="132" customFormat="1" ht="13.5" customHeight="1">
      <c r="A83" s="168"/>
      <c r="B83" s="158"/>
      <c r="C83" s="159"/>
      <c r="D83" s="169" t="s">
        <v>44</v>
      </c>
      <c r="E83" s="159"/>
      <c r="F83" s="175"/>
      <c r="G83" s="171"/>
      <c r="H83" s="171"/>
      <c r="I83" s="172"/>
      <c r="J83" s="176"/>
      <c r="K83" s="177"/>
      <c r="L83" s="178"/>
      <c r="M83" s="178"/>
      <c r="N83" s="178"/>
      <c r="O83" s="178"/>
      <c r="P83" s="178"/>
      <c r="Q83" s="178"/>
      <c r="R83" s="179"/>
      <c r="S83" s="180"/>
    </row>
    <row r="84" spans="1:21" s="165" customFormat="1" ht="27" customHeight="1">
      <c r="A84" s="157">
        <v>13</v>
      </c>
      <c r="B84" s="158">
        <v>790</v>
      </c>
      <c r="C84" s="159" t="s">
        <v>115</v>
      </c>
      <c r="D84" s="15" t="s">
        <v>55</v>
      </c>
      <c r="E84" s="16" t="s">
        <v>24</v>
      </c>
      <c r="F84" s="181">
        <f>ROUND(SUM(F86:F89),3)</f>
        <v>7</v>
      </c>
      <c r="G84" s="235"/>
      <c r="H84" s="162">
        <f>ROUND(F84*G84,2)</f>
        <v>0</v>
      </c>
      <c r="I84" s="163" t="s">
        <v>65</v>
      </c>
      <c r="J84" s="190"/>
      <c r="K84" s="182"/>
      <c r="L84" s="183"/>
      <c r="M84" s="167"/>
      <c r="N84" s="184"/>
      <c r="O84" s="182"/>
    </row>
    <row r="85" spans="1:21" ht="40.5" customHeight="1">
      <c r="A85" s="192"/>
      <c r="B85" s="169"/>
      <c r="C85" s="169"/>
      <c r="D85" s="193" t="s">
        <v>421</v>
      </c>
      <c r="E85" s="169"/>
      <c r="F85" s="175"/>
      <c r="G85" s="194"/>
      <c r="H85" s="194"/>
      <c r="I85" s="172"/>
      <c r="J85" s="8"/>
    </row>
    <row r="86" spans="1:21" s="132" customFormat="1" ht="13.5" customHeight="1">
      <c r="A86" s="168"/>
      <c r="B86" s="158"/>
      <c r="C86" s="159"/>
      <c r="D86" s="169" t="s">
        <v>41</v>
      </c>
      <c r="E86" s="159"/>
      <c r="F86" s="175">
        <v>1</v>
      </c>
      <c r="G86" s="171"/>
      <c r="H86" s="171"/>
      <c r="I86" s="172"/>
      <c r="J86" s="4"/>
      <c r="K86"/>
      <c r="L86"/>
      <c r="M86"/>
      <c r="N86"/>
      <c r="P86" s="186"/>
      <c r="Q86" s="178"/>
      <c r="R86" s="179"/>
      <c r="S86" s="180"/>
    </row>
    <row r="87" spans="1:21" s="132" customFormat="1" ht="13.5" customHeight="1">
      <c r="A87" s="168"/>
      <c r="B87" s="158"/>
      <c r="C87" s="159"/>
      <c r="D87" s="169" t="s">
        <v>39</v>
      </c>
      <c r="E87" s="159"/>
      <c r="F87" s="175">
        <v>2</v>
      </c>
      <c r="G87" s="171"/>
      <c r="H87" s="171"/>
      <c r="I87" s="172"/>
      <c r="J87" s="189"/>
      <c r="K87" s="177"/>
      <c r="L87" s="178"/>
      <c r="M87" s="178"/>
      <c r="N87" s="178"/>
      <c r="O87" s="195"/>
      <c r="P87" s="196"/>
      <c r="Q87" s="178"/>
      <c r="R87" s="179"/>
      <c r="S87" s="180"/>
    </row>
    <row r="88" spans="1:21" s="132" customFormat="1" ht="13.5" customHeight="1">
      <c r="A88" s="168"/>
      <c r="B88" s="158"/>
      <c r="C88" s="159"/>
      <c r="D88" s="169" t="s">
        <v>29</v>
      </c>
      <c r="E88" s="159"/>
      <c r="F88" s="175">
        <v>2</v>
      </c>
      <c r="G88" s="171"/>
      <c r="H88" s="171"/>
      <c r="I88" s="172"/>
      <c r="J88" s="176"/>
      <c r="K88" s="177"/>
      <c r="L88" s="178"/>
      <c r="M88" s="178"/>
      <c r="N88" s="178"/>
      <c r="O88" s="178"/>
      <c r="P88" s="178"/>
      <c r="Q88" s="178"/>
      <c r="R88" s="179"/>
      <c r="S88" s="180"/>
    </row>
    <row r="89" spans="1:21" s="132" customFormat="1" ht="13.5" customHeight="1">
      <c r="A89" s="168"/>
      <c r="B89" s="158"/>
      <c r="C89" s="159"/>
      <c r="D89" s="169" t="s">
        <v>40</v>
      </c>
      <c r="E89" s="159"/>
      <c r="F89" s="175">
        <v>2</v>
      </c>
      <c r="G89" s="171"/>
      <c r="H89" s="171"/>
      <c r="I89" s="172"/>
      <c r="J89" s="176"/>
      <c r="K89" s="177"/>
      <c r="L89" s="178"/>
      <c r="M89" s="178"/>
      <c r="N89" s="178"/>
      <c r="O89" s="178"/>
      <c r="P89" s="178"/>
      <c r="Q89" s="178"/>
      <c r="R89" s="179"/>
      <c r="S89" s="180"/>
    </row>
    <row r="90" spans="1:21" s="132" customFormat="1" ht="13.5" customHeight="1">
      <c r="A90" s="168"/>
      <c r="B90" s="158"/>
      <c r="C90" s="159"/>
      <c r="D90" s="169" t="s">
        <v>44</v>
      </c>
      <c r="E90" s="159"/>
      <c r="F90" s="175"/>
      <c r="G90" s="171"/>
      <c r="H90" s="171"/>
      <c r="I90" s="172"/>
      <c r="J90" s="176"/>
      <c r="K90" s="177"/>
      <c r="L90" s="178"/>
      <c r="M90" s="178"/>
      <c r="N90" s="178"/>
      <c r="O90" s="178"/>
      <c r="P90" s="178"/>
      <c r="Q90" s="178"/>
      <c r="R90" s="179"/>
      <c r="S90" s="180"/>
    </row>
    <row r="91" spans="1:21" s="165" customFormat="1" ht="13.5" customHeight="1">
      <c r="A91" s="157">
        <v>14</v>
      </c>
      <c r="B91" s="158">
        <v>790</v>
      </c>
      <c r="C91" s="159" t="s">
        <v>116</v>
      </c>
      <c r="D91" s="159" t="s">
        <v>56</v>
      </c>
      <c r="E91" s="160" t="s">
        <v>24</v>
      </c>
      <c r="F91" s="161">
        <f>ROUND(SUM(F93:F96),3)</f>
        <v>5</v>
      </c>
      <c r="G91" s="235"/>
      <c r="H91" s="162">
        <f>ROUND(F91*G91,2)</f>
        <v>0</v>
      </c>
      <c r="I91" s="163" t="s">
        <v>65</v>
      </c>
      <c r="J91" s="164"/>
      <c r="L91" s="166"/>
      <c r="M91" s="167"/>
    </row>
    <row r="92" spans="1:21" s="132" customFormat="1" ht="40.5" customHeight="1">
      <c r="A92" s="168"/>
      <c r="B92" s="158"/>
      <c r="C92" s="159"/>
      <c r="D92" s="169" t="s">
        <v>422</v>
      </c>
      <c r="E92" s="159"/>
      <c r="F92" s="170"/>
      <c r="G92" s="171"/>
      <c r="H92" s="171"/>
      <c r="I92" s="172"/>
      <c r="J92" s="4"/>
      <c r="K92"/>
      <c r="L92"/>
      <c r="M92"/>
      <c r="N92"/>
      <c r="O92"/>
      <c r="P92"/>
      <c r="Q92"/>
      <c r="R92"/>
      <c r="S92"/>
      <c r="T92" s="174"/>
      <c r="U92" s="188"/>
    </row>
    <row r="93" spans="1:21" s="132" customFormat="1" ht="13.5" customHeight="1">
      <c r="A93" s="168"/>
      <c r="B93" s="158"/>
      <c r="C93" s="159"/>
      <c r="D93" s="169" t="s">
        <v>41</v>
      </c>
      <c r="E93" s="159"/>
      <c r="F93" s="175">
        <v>1</v>
      </c>
      <c r="G93" s="171"/>
      <c r="H93" s="171"/>
      <c r="I93" s="172"/>
      <c r="J93" s="176"/>
      <c r="K93" s="177"/>
      <c r="L93" s="178"/>
      <c r="M93" s="178"/>
      <c r="N93" s="178"/>
      <c r="O93" s="178"/>
      <c r="P93" s="178"/>
      <c r="Q93" s="178"/>
      <c r="R93" s="179"/>
      <c r="S93" s="180"/>
    </row>
    <row r="94" spans="1:21" s="132" customFormat="1" ht="13.5" customHeight="1">
      <c r="A94" s="168"/>
      <c r="B94" s="158"/>
      <c r="C94" s="159"/>
      <c r="D94" s="169" t="s">
        <v>39</v>
      </c>
      <c r="E94" s="159"/>
      <c r="F94" s="175">
        <v>2</v>
      </c>
      <c r="G94" s="171"/>
      <c r="H94" s="171"/>
      <c r="I94" s="172"/>
      <c r="J94" s="176"/>
      <c r="K94" s="177"/>
      <c r="L94" s="178"/>
      <c r="M94" s="178"/>
      <c r="N94" s="178"/>
      <c r="O94" s="178"/>
      <c r="P94" s="178"/>
      <c r="Q94" s="178"/>
      <c r="R94" s="179"/>
      <c r="S94" s="180"/>
    </row>
    <row r="95" spans="1:21" s="132" customFormat="1" ht="13.5" customHeight="1">
      <c r="A95" s="168"/>
      <c r="B95" s="158"/>
      <c r="C95" s="159"/>
      <c r="D95" s="169" t="s">
        <v>29</v>
      </c>
      <c r="E95" s="159"/>
      <c r="F95" s="175">
        <v>1</v>
      </c>
      <c r="G95" s="171"/>
      <c r="H95" s="171"/>
      <c r="I95" s="172"/>
      <c r="J95" s="176"/>
      <c r="K95" s="177"/>
      <c r="L95" s="178"/>
      <c r="M95" s="178"/>
      <c r="N95" s="178"/>
      <c r="O95" s="178"/>
      <c r="P95" s="178"/>
      <c r="Q95" s="178"/>
      <c r="R95" s="179"/>
      <c r="S95" s="180"/>
    </row>
    <row r="96" spans="1:21" s="132" customFormat="1" ht="13.5" customHeight="1">
      <c r="A96" s="168"/>
      <c r="B96" s="158"/>
      <c r="C96" s="159"/>
      <c r="D96" s="169" t="s">
        <v>40</v>
      </c>
      <c r="E96" s="159"/>
      <c r="F96" s="175">
        <v>1</v>
      </c>
      <c r="G96" s="171"/>
      <c r="H96" s="171"/>
      <c r="I96" s="172"/>
      <c r="J96" s="176"/>
      <c r="K96" s="177"/>
      <c r="L96" s="178"/>
      <c r="M96" s="178"/>
      <c r="N96" s="178"/>
      <c r="O96" s="178"/>
      <c r="P96" s="178"/>
      <c r="Q96" s="178"/>
      <c r="R96" s="179"/>
      <c r="S96" s="180"/>
    </row>
    <row r="97" spans="1:21" s="132" customFormat="1" ht="13.5" customHeight="1">
      <c r="A97" s="168"/>
      <c r="B97" s="158"/>
      <c r="C97" s="159"/>
      <c r="D97" s="169" t="s">
        <v>44</v>
      </c>
      <c r="E97" s="159"/>
      <c r="F97" s="175"/>
      <c r="G97" s="171"/>
      <c r="H97" s="171"/>
      <c r="I97" s="172"/>
      <c r="J97" s="176"/>
      <c r="K97" s="177"/>
      <c r="L97" s="178"/>
      <c r="M97" s="178"/>
      <c r="N97" s="178"/>
      <c r="O97" s="178"/>
      <c r="P97" s="178"/>
      <c r="Q97" s="178"/>
      <c r="R97" s="179"/>
      <c r="S97" s="180"/>
    </row>
    <row r="98" spans="1:21" s="165" customFormat="1" ht="27" customHeight="1">
      <c r="A98" s="157">
        <v>15</v>
      </c>
      <c r="B98" s="158">
        <v>790</v>
      </c>
      <c r="C98" s="159" t="s">
        <v>117</v>
      </c>
      <c r="D98" s="15" t="s">
        <v>57</v>
      </c>
      <c r="E98" s="16" t="s">
        <v>24</v>
      </c>
      <c r="F98" s="181">
        <f>ROUND(SUM(F101:F104),3)</f>
        <v>4</v>
      </c>
      <c r="G98" s="235"/>
      <c r="H98" s="162">
        <f>ROUND(F98*G98,2)</f>
        <v>0</v>
      </c>
      <c r="I98" s="163" t="s">
        <v>65</v>
      </c>
      <c r="J98" s="164"/>
      <c r="K98" s="182"/>
      <c r="L98" s="183"/>
      <c r="M98" s="167"/>
      <c r="N98" s="184"/>
      <c r="O98" s="182"/>
    </row>
    <row r="99" spans="1:21" s="132" customFormat="1" ht="40.5" customHeight="1">
      <c r="A99" s="168"/>
      <c r="B99" s="158"/>
      <c r="C99" s="159"/>
      <c r="D99" s="169" t="s">
        <v>428</v>
      </c>
      <c r="E99" s="159"/>
      <c r="F99" s="170"/>
      <c r="G99" s="171"/>
      <c r="H99" s="171"/>
      <c r="I99" s="172"/>
      <c r="J99" s="4"/>
      <c r="K99"/>
      <c r="L99"/>
      <c r="M99"/>
      <c r="N99"/>
      <c r="O99"/>
      <c r="P99"/>
      <c r="Q99"/>
      <c r="R99"/>
      <c r="S99"/>
      <c r="T99" s="174"/>
      <c r="U99" s="188"/>
    </row>
    <row r="100" spans="1:21" s="132" customFormat="1" ht="108.6" customHeight="1">
      <c r="A100" s="168"/>
      <c r="B100" s="158"/>
      <c r="C100" s="159"/>
      <c r="D100" s="185" t="s">
        <v>429</v>
      </c>
      <c r="E100" s="159"/>
      <c r="F100" s="170"/>
      <c r="G100" s="171"/>
      <c r="H100" s="171"/>
      <c r="I100" s="172"/>
      <c r="J100" s="8"/>
      <c r="K100" s="197"/>
      <c r="L100" s="198"/>
      <c r="M100" s="199"/>
      <c r="N100" s="199"/>
      <c r="O100" s="200"/>
      <c r="P100" s="199"/>
      <c r="Q100" s="201"/>
      <c r="R100" s="202"/>
      <c r="S100"/>
    </row>
    <row r="101" spans="1:21" s="132" customFormat="1" ht="13.5" customHeight="1">
      <c r="A101" s="168"/>
      <c r="B101" s="158"/>
      <c r="C101" s="159"/>
      <c r="D101" s="169" t="s">
        <v>41</v>
      </c>
      <c r="E101" s="159"/>
      <c r="F101" s="175">
        <v>1</v>
      </c>
      <c r="G101" s="171"/>
      <c r="H101" s="171"/>
      <c r="I101" s="172"/>
      <c r="J101" s="186"/>
      <c r="K101" s="203"/>
      <c r="L101" s="204"/>
      <c r="M101" s="204"/>
      <c r="N101" s="178"/>
      <c r="O101" s="178"/>
      <c r="P101" s="178"/>
      <c r="Q101" s="178"/>
      <c r="R101" s="179"/>
      <c r="S101" s="180"/>
    </row>
    <row r="102" spans="1:21" s="132" customFormat="1" ht="13.5" customHeight="1">
      <c r="A102" s="168"/>
      <c r="B102" s="158"/>
      <c r="C102" s="159"/>
      <c r="D102" s="169" t="s">
        <v>39</v>
      </c>
      <c r="E102" s="159"/>
      <c r="F102" s="175">
        <v>1</v>
      </c>
      <c r="G102" s="171"/>
      <c r="H102" s="171"/>
      <c r="I102" s="172"/>
      <c r="J102" s="190"/>
      <c r="K102" s="177"/>
      <c r="L102" s="178"/>
      <c r="M102" s="178"/>
      <c r="N102" s="178"/>
      <c r="O102" s="178"/>
      <c r="P102" s="178"/>
      <c r="Q102" s="178"/>
      <c r="R102" s="179"/>
      <c r="S102" s="180"/>
    </row>
    <row r="103" spans="1:21" s="132" customFormat="1" ht="13.5" customHeight="1">
      <c r="A103" s="168"/>
      <c r="B103" s="158"/>
      <c r="C103" s="159"/>
      <c r="D103" s="169" t="s">
        <v>29</v>
      </c>
      <c r="E103" s="159"/>
      <c r="F103" s="175">
        <v>1</v>
      </c>
      <c r="G103" s="171"/>
      <c r="H103" s="171"/>
      <c r="I103" s="172"/>
      <c r="J103" s="176"/>
      <c r="K103" s="177"/>
      <c r="L103" s="178"/>
      <c r="M103" s="178"/>
      <c r="N103" s="178"/>
      <c r="O103" s="178"/>
      <c r="P103" s="178"/>
      <c r="Q103" s="178"/>
      <c r="R103" s="179"/>
      <c r="S103" s="180"/>
    </row>
    <row r="104" spans="1:21" s="132" customFormat="1" ht="13.5" customHeight="1">
      <c r="A104" s="168"/>
      <c r="B104" s="158"/>
      <c r="C104" s="159"/>
      <c r="D104" s="169" t="s">
        <v>40</v>
      </c>
      <c r="E104" s="159"/>
      <c r="F104" s="175">
        <v>1</v>
      </c>
      <c r="G104" s="171"/>
      <c r="H104" s="171"/>
      <c r="I104" s="172"/>
      <c r="J104" s="176"/>
      <c r="K104" s="177"/>
      <c r="L104" s="178"/>
      <c r="M104" s="178"/>
      <c r="N104" s="178"/>
      <c r="O104" s="178"/>
      <c r="P104" s="178"/>
      <c r="Q104" s="178"/>
      <c r="R104" s="179"/>
      <c r="S104" s="180"/>
    </row>
    <row r="105" spans="1:21" s="132" customFormat="1" ht="13.5" customHeight="1">
      <c r="A105" s="168"/>
      <c r="B105" s="158"/>
      <c r="C105" s="159"/>
      <c r="D105" s="169" t="s">
        <v>44</v>
      </c>
      <c r="E105" s="159"/>
      <c r="F105" s="175"/>
      <c r="G105" s="171"/>
      <c r="H105" s="171"/>
      <c r="I105" s="172"/>
      <c r="J105" s="176"/>
      <c r="K105" s="177"/>
      <c r="L105" s="178"/>
      <c r="M105" s="178"/>
      <c r="N105" s="178"/>
      <c r="O105" s="178"/>
      <c r="P105" s="178"/>
      <c r="Q105" s="178"/>
      <c r="R105" s="179"/>
      <c r="S105" s="180"/>
    </row>
    <row r="106" spans="1:21" s="165" customFormat="1" ht="27" customHeight="1">
      <c r="A106" s="157">
        <v>16</v>
      </c>
      <c r="B106" s="158">
        <v>790</v>
      </c>
      <c r="C106" s="159" t="s">
        <v>118</v>
      </c>
      <c r="D106" s="15" t="s">
        <v>58</v>
      </c>
      <c r="E106" s="16" t="s">
        <v>24</v>
      </c>
      <c r="F106" s="181">
        <f>ROUND(SUM(F108),3)</f>
        <v>1</v>
      </c>
      <c r="G106" s="235"/>
      <c r="H106" s="162">
        <f>ROUND(F106*G106,2)</f>
        <v>0</v>
      </c>
      <c r="I106" s="163" t="s">
        <v>65</v>
      </c>
      <c r="J106" s="164"/>
      <c r="K106" s="182"/>
      <c r="L106" s="183"/>
      <c r="M106" s="167"/>
      <c r="N106" s="184"/>
      <c r="O106" s="182"/>
    </row>
    <row r="107" spans="1:21" s="132" customFormat="1" ht="27" customHeight="1">
      <c r="A107" s="168"/>
      <c r="B107" s="158"/>
      <c r="C107" s="159"/>
      <c r="D107" s="169" t="s">
        <v>423</v>
      </c>
      <c r="E107" s="159"/>
      <c r="F107" s="175"/>
      <c r="G107" s="171"/>
      <c r="H107" s="171"/>
      <c r="I107" s="172"/>
      <c r="J107" s="176"/>
      <c r="K107" s="177"/>
      <c r="L107" s="186"/>
      <c r="M107" s="205"/>
      <c r="N107" s="178"/>
      <c r="O107" s="178"/>
      <c r="P107" s="178"/>
      <c r="Q107" s="178"/>
      <c r="R107" s="179"/>
      <c r="S107" s="180"/>
    </row>
    <row r="108" spans="1:21" s="132" customFormat="1" ht="13.5" customHeight="1">
      <c r="A108" s="168"/>
      <c r="B108" s="158"/>
      <c r="C108" s="159"/>
      <c r="D108" s="169" t="s">
        <v>41</v>
      </c>
      <c r="E108" s="159"/>
      <c r="F108" s="175">
        <v>1</v>
      </c>
      <c r="G108" s="171"/>
      <c r="H108" s="171"/>
      <c r="I108" s="172"/>
      <c r="J108" s="189"/>
      <c r="K108" s="177"/>
      <c r="L108" s="178"/>
      <c r="M108" s="178"/>
      <c r="N108" s="178"/>
      <c r="O108" s="178"/>
      <c r="P108" s="178"/>
      <c r="Q108" s="178"/>
      <c r="R108" s="179"/>
      <c r="S108" s="180"/>
    </row>
    <row r="109" spans="1:21" s="132" customFormat="1" ht="13.5" customHeight="1">
      <c r="A109" s="168"/>
      <c r="B109" s="158"/>
      <c r="C109" s="159"/>
      <c r="D109" s="169" t="s">
        <v>44</v>
      </c>
      <c r="E109" s="159"/>
      <c r="F109" s="175"/>
      <c r="G109" s="171"/>
      <c r="H109" s="171"/>
      <c r="I109" s="172"/>
      <c r="J109" s="191"/>
      <c r="K109" s="177"/>
      <c r="L109" s="178"/>
      <c r="M109" s="178"/>
      <c r="N109" s="178"/>
      <c r="O109" s="178"/>
      <c r="P109" s="178"/>
      <c r="Q109" s="178"/>
      <c r="R109" s="179"/>
      <c r="S109" s="180"/>
    </row>
    <row r="110" spans="1:21" s="165" customFormat="1" ht="27" customHeight="1">
      <c r="A110" s="157">
        <v>17</v>
      </c>
      <c r="B110" s="158">
        <v>790</v>
      </c>
      <c r="C110" s="159" t="s">
        <v>119</v>
      </c>
      <c r="D110" s="15" t="s">
        <v>59</v>
      </c>
      <c r="E110" s="16" t="s">
        <v>24</v>
      </c>
      <c r="F110" s="181">
        <f>ROUND(SUM(F112),3)</f>
        <v>2</v>
      </c>
      <c r="G110" s="235"/>
      <c r="H110" s="162">
        <f>ROUND(F110*G110,2)</f>
        <v>0</v>
      </c>
      <c r="I110" s="163" t="s">
        <v>65</v>
      </c>
      <c r="J110" s="164"/>
      <c r="K110" s="182"/>
      <c r="L110" s="183"/>
      <c r="M110" s="167"/>
      <c r="N110" s="184"/>
      <c r="O110" s="182"/>
    </row>
    <row r="111" spans="1:21" s="132" customFormat="1" ht="40.5" customHeight="1">
      <c r="A111" s="168"/>
      <c r="B111" s="158"/>
      <c r="C111" s="159"/>
      <c r="D111" s="169" t="s">
        <v>424</v>
      </c>
      <c r="E111" s="159"/>
      <c r="F111" s="170"/>
      <c r="G111" s="171"/>
      <c r="H111" s="171"/>
      <c r="I111" s="172"/>
      <c r="J111" s="4"/>
      <c r="K111"/>
      <c r="L111"/>
      <c r="M111"/>
      <c r="N111"/>
      <c r="O111"/>
      <c r="P111"/>
      <c r="Q111"/>
      <c r="R111"/>
      <c r="S111"/>
      <c r="T111" s="174"/>
      <c r="U111" s="188"/>
    </row>
    <row r="112" spans="1:21" s="132" customFormat="1" ht="13.5" customHeight="1">
      <c r="A112" s="168"/>
      <c r="B112" s="158"/>
      <c r="C112" s="159"/>
      <c r="D112" s="169" t="s">
        <v>41</v>
      </c>
      <c r="E112" s="159"/>
      <c r="F112" s="175">
        <v>2</v>
      </c>
      <c r="G112" s="171"/>
      <c r="H112" s="171"/>
      <c r="I112" s="172"/>
      <c r="J112" s="176"/>
      <c r="K112" s="177"/>
      <c r="L112" s="178"/>
      <c r="M112" s="178"/>
      <c r="N112" s="178"/>
      <c r="O112" s="178"/>
      <c r="P112" s="178"/>
      <c r="Q112" s="178"/>
      <c r="R112" s="179"/>
      <c r="S112" s="180"/>
    </row>
    <row r="113" spans="1:21" s="132" customFormat="1" ht="13.5" customHeight="1">
      <c r="A113" s="168"/>
      <c r="B113" s="158"/>
      <c r="C113" s="159"/>
      <c r="D113" s="169" t="s">
        <v>44</v>
      </c>
      <c r="E113" s="159"/>
      <c r="F113" s="175"/>
      <c r="G113" s="171"/>
      <c r="H113" s="171"/>
      <c r="I113" s="172"/>
      <c r="J113" s="176"/>
      <c r="K113" s="177"/>
      <c r="L113" s="178"/>
      <c r="M113" s="178"/>
      <c r="N113" s="178"/>
      <c r="O113" s="178"/>
      <c r="P113" s="178"/>
      <c r="Q113" s="178"/>
      <c r="R113" s="179"/>
      <c r="S113" s="180"/>
    </row>
    <row r="114" spans="1:21" s="165" customFormat="1" ht="27" customHeight="1">
      <c r="A114" s="157">
        <v>18</v>
      </c>
      <c r="B114" s="158">
        <v>790</v>
      </c>
      <c r="C114" s="159" t="s">
        <v>120</v>
      </c>
      <c r="D114" s="15" t="s">
        <v>60</v>
      </c>
      <c r="E114" s="16" t="s">
        <v>24</v>
      </c>
      <c r="F114" s="181">
        <f>ROUND(SUM(F116:F119),3)</f>
        <v>6</v>
      </c>
      <c r="G114" s="235"/>
      <c r="H114" s="162">
        <f>ROUND(F114*G114,2)</f>
        <v>0</v>
      </c>
      <c r="I114" s="163" t="s">
        <v>65</v>
      </c>
      <c r="J114" s="164"/>
      <c r="K114" s="182"/>
      <c r="L114" s="183"/>
      <c r="M114" s="167"/>
      <c r="N114" s="184"/>
      <c r="O114" s="182"/>
    </row>
    <row r="115" spans="1:21" s="132" customFormat="1" ht="40.5" customHeight="1">
      <c r="A115" s="168"/>
      <c r="B115" s="158"/>
      <c r="C115" s="159"/>
      <c r="D115" s="169" t="s">
        <v>425</v>
      </c>
      <c r="E115" s="159"/>
      <c r="F115" s="170"/>
      <c r="G115" s="171"/>
      <c r="H115" s="171"/>
      <c r="I115" s="172"/>
      <c r="J115" s="4"/>
      <c r="K115"/>
      <c r="L115"/>
      <c r="M115"/>
      <c r="N115"/>
      <c r="O115"/>
      <c r="P115"/>
      <c r="Q115"/>
      <c r="R115"/>
      <c r="S115"/>
      <c r="T115" s="174"/>
      <c r="U115" s="188"/>
    </row>
    <row r="116" spans="1:21" s="132" customFormat="1" ht="13.5" customHeight="1">
      <c r="A116" s="168"/>
      <c r="B116" s="158"/>
      <c r="C116" s="159"/>
      <c r="D116" s="169" t="s">
        <v>41</v>
      </c>
      <c r="E116" s="159"/>
      <c r="F116" s="175">
        <v>3</v>
      </c>
      <c r="G116" s="171"/>
      <c r="H116" s="171"/>
      <c r="I116" s="172"/>
      <c r="J116" s="189"/>
      <c r="K116" s="177"/>
      <c r="L116" s="178"/>
      <c r="M116" s="178"/>
      <c r="N116" s="178"/>
      <c r="O116" s="178"/>
      <c r="P116" s="178"/>
      <c r="Q116" s="178"/>
      <c r="R116" s="179"/>
      <c r="S116" s="180"/>
    </row>
    <row r="117" spans="1:21" s="132" customFormat="1" ht="13.5" customHeight="1">
      <c r="A117" s="168"/>
      <c r="B117" s="158"/>
      <c r="C117" s="159"/>
      <c r="D117" s="169" t="s">
        <v>39</v>
      </c>
      <c r="E117" s="159"/>
      <c r="F117" s="175">
        <v>1</v>
      </c>
      <c r="G117" s="171"/>
      <c r="H117" s="171"/>
      <c r="I117" s="172"/>
      <c r="J117" s="176"/>
      <c r="K117" s="177"/>
      <c r="L117" s="178"/>
      <c r="M117" s="178"/>
      <c r="N117" s="178"/>
      <c r="O117" s="178"/>
      <c r="P117" s="178"/>
      <c r="Q117" s="178"/>
      <c r="R117" s="179"/>
      <c r="S117" s="180"/>
    </row>
    <row r="118" spans="1:21" s="132" customFormat="1" ht="13.5" customHeight="1">
      <c r="A118" s="168"/>
      <c r="B118" s="158"/>
      <c r="C118" s="159"/>
      <c r="D118" s="169" t="s">
        <v>29</v>
      </c>
      <c r="E118" s="159"/>
      <c r="F118" s="175">
        <v>1</v>
      </c>
      <c r="G118" s="171"/>
      <c r="H118" s="171"/>
      <c r="I118" s="172"/>
      <c r="J118" s="176"/>
      <c r="K118" s="177"/>
      <c r="L118" s="178"/>
      <c r="M118" s="178"/>
      <c r="N118" s="178"/>
      <c r="O118" s="178"/>
      <c r="P118" s="178"/>
      <c r="Q118" s="178"/>
      <c r="R118" s="179"/>
      <c r="S118" s="180"/>
    </row>
    <row r="119" spans="1:21" s="132" customFormat="1" ht="13.5" customHeight="1">
      <c r="A119" s="168"/>
      <c r="B119" s="158"/>
      <c r="C119" s="159"/>
      <c r="D119" s="169" t="s">
        <v>40</v>
      </c>
      <c r="E119" s="159"/>
      <c r="F119" s="175">
        <v>1</v>
      </c>
      <c r="G119" s="171"/>
      <c r="H119" s="171"/>
      <c r="I119" s="172"/>
      <c r="J119" s="176"/>
      <c r="K119" s="177"/>
      <c r="L119" s="178"/>
      <c r="M119" s="178"/>
      <c r="N119" s="178"/>
      <c r="O119" s="178"/>
      <c r="P119" s="178"/>
      <c r="Q119" s="178"/>
      <c r="R119" s="179"/>
      <c r="S119" s="180"/>
    </row>
    <row r="120" spans="1:21" s="132" customFormat="1" ht="13.5" customHeight="1">
      <c r="A120" s="168"/>
      <c r="B120" s="158"/>
      <c r="C120" s="159"/>
      <c r="D120" s="169" t="s">
        <v>44</v>
      </c>
      <c r="E120" s="159"/>
      <c r="F120" s="175"/>
      <c r="G120" s="171"/>
      <c r="H120" s="171"/>
      <c r="I120" s="172"/>
      <c r="J120" s="176"/>
      <c r="K120" s="177"/>
      <c r="L120" s="178"/>
      <c r="M120" s="178"/>
      <c r="N120" s="178"/>
      <c r="O120" s="178"/>
      <c r="P120" s="178"/>
      <c r="Q120" s="178"/>
      <c r="R120" s="179"/>
      <c r="S120" s="180"/>
    </row>
    <row r="121" spans="1:21" s="165" customFormat="1" ht="27" customHeight="1">
      <c r="A121" s="157">
        <v>19</v>
      </c>
      <c r="B121" s="158">
        <v>790</v>
      </c>
      <c r="C121" s="159" t="s">
        <v>121</v>
      </c>
      <c r="D121" s="15" t="s">
        <v>69</v>
      </c>
      <c r="E121" s="16" t="s">
        <v>24</v>
      </c>
      <c r="F121" s="181">
        <f>ROUND(SUM(F123:F126),3)</f>
        <v>18</v>
      </c>
      <c r="G121" s="235"/>
      <c r="H121" s="162">
        <f>ROUND(F121*G121,2)</f>
        <v>0</v>
      </c>
      <c r="I121" s="163" t="s">
        <v>65</v>
      </c>
      <c r="J121" s="164"/>
      <c r="K121" s="182"/>
      <c r="L121" s="183"/>
      <c r="M121" s="167"/>
      <c r="N121" s="184"/>
      <c r="O121" s="182"/>
    </row>
    <row r="122" spans="1:21" s="132" customFormat="1" ht="27" customHeight="1">
      <c r="A122" s="168"/>
      <c r="B122" s="158"/>
      <c r="C122" s="159"/>
      <c r="D122" s="169" t="s">
        <v>70</v>
      </c>
      <c r="E122" s="159"/>
      <c r="F122" s="175"/>
      <c r="G122" s="171"/>
      <c r="H122" s="171"/>
      <c r="I122" s="172"/>
      <c r="J122" s="206"/>
      <c r="K122" s="177"/>
      <c r="L122" s="178"/>
      <c r="M122" s="178"/>
      <c r="N122" s="178"/>
      <c r="O122" s="178"/>
      <c r="P122" s="178"/>
      <c r="Q122" s="178"/>
      <c r="R122" s="179"/>
      <c r="S122" s="180"/>
    </row>
    <row r="123" spans="1:21" s="132" customFormat="1" ht="13.5" customHeight="1">
      <c r="A123" s="168"/>
      <c r="B123" s="158"/>
      <c r="C123" s="159"/>
      <c r="D123" s="169" t="s">
        <v>71</v>
      </c>
      <c r="E123" s="159"/>
      <c r="F123" s="175">
        <f>(3)*3</f>
        <v>9</v>
      </c>
      <c r="G123" s="171"/>
      <c r="H123" s="171"/>
      <c r="I123" s="172"/>
      <c r="J123" s="206"/>
      <c r="K123" s="177"/>
      <c r="L123" s="178"/>
      <c r="M123" s="178"/>
      <c r="N123" s="178"/>
      <c r="O123" s="178"/>
      <c r="P123" s="178"/>
      <c r="Q123" s="178"/>
      <c r="R123" s="179"/>
      <c r="S123" s="180"/>
    </row>
    <row r="124" spans="1:21" s="132" customFormat="1" ht="13.5" customHeight="1">
      <c r="A124" s="168"/>
      <c r="B124" s="158"/>
      <c r="C124" s="159"/>
      <c r="D124" s="169" t="s">
        <v>72</v>
      </c>
      <c r="E124" s="159"/>
      <c r="F124" s="175">
        <f>(1)*3</f>
        <v>3</v>
      </c>
      <c r="G124" s="171"/>
      <c r="H124" s="171"/>
      <c r="I124" s="172"/>
      <c r="J124" s="176"/>
      <c r="K124" s="177"/>
      <c r="L124" s="178"/>
      <c r="M124" s="178"/>
      <c r="N124" s="178"/>
      <c r="O124" s="178"/>
      <c r="P124" s="178"/>
      <c r="Q124" s="178"/>
      <c r="R124" s="179"/>
      <c r="S124" s="180"/>
    </row>
    <row r="125" spans="1:21" s="132" customFormat="1" ht="13.5" customHeight="1">
      <c r="A125" s="168"/>
      <c r="B125" s="158"/>
      <c r="C125" s="159"/>
      <c r="D125" s="169" t="s">
        <v>73</v>
      </c>
      <c r="E125" s="159"/>
      <c r="F125" s="175">
        <f>(1)*3</f>
        <v>3</v>
      </c>
      <c r="G125" s="171"/>
      <c r="H125" s="171"/>
      <c r="I125" s="172"/>
      <c r="J125" s="176"/>
      <c r="K125" s="177"/>
      <c r="L125" s="178"/>
      <c r="M125" s="178"/>
      <c r="N125" s="178"/>
      <c r="O125" s="178"/>
      <c r="P125" s="178"/>
      <c r="Q125" s="178"/>
      <c r="R125" s="179"/>
      <c r="S125" s="180"/>
    </row>
    <row r="126" spans="1:21" s="132" customFormat="1" ht="13.5" customHeight="1">
      <c r="A126" s="168"/>
      <c r="B126" s="158"/>
      <c r="C126" s="159"/>
      <c r="D126" s="169" t="s">
        <v>74</v>
      </c>
      <c r="E126" s="159"/>
      <c r="F126" s="175">
        <f>(1)*3</f>
        <v>3</v>
      </c>
      <c r="G126" s="171"/>
      <c r="H126" s="171"/>
      <c r="I126" s="172"/>
      <c r="J126" s="176"/>
      <c r="K126" s="177"/>
      <c r="L126" s="178"/>
      <c r="M126" s="178"/>
      <c r="N126" s="178"/>
      <c r="O126" s="178"/>
      <c r="P126" s="178"/>
      <c r="Q126" s="178"/>
      <c r="R126" s="179"/>
      <c r="S126" s="180"/>
    </row>
    <row r="127" spans="1:21" s="132" customFormat="1" ht="13.5" customHeight="1">
      <c r="A127" s="168"/>
      <c r="B127" s="158"/>
      <c r="C127" s="159"/>
      <c r="D127" s="169" t="s">
        <v>44</v>
      </c>
      <c r="E127" s="159"/>
      <c r="F127" s="175"/>
      <c r="G127" s="171"/>
      <c r="H127" s="171"/>
      <c r="I127" s="172"/>
      <c r="J127" s="176"/>
      <c r="K127" s="177"/>
      <c r="L127" s="178"/>
      <c r="M127" s="178"/>
      <c r="N127" s="178"/>
      <c r="O127" s="178"/>
      <c r="P127" s="178"/>
      <c r="Q127" s="178"/>
      <c r="R127" s="179"/>
      <c r="S127" s="180"/>
    </row>
    <row r="128" spans="1:21" s="165" customFormat="1" ht="27" customHeight="1">
      <c r="A128" s="157">
        <v>20</v>
      </c>
      <c r="B128" s="158">
        <v>790</v>
      </c>
      <c r="C128" s="159" t="s">
        <v>122</v>
      </c>
      <c r="D128" s="15" t="s">
        <v>61</v>
      </c>
      <c r="E128" s="16" t="s">
        <v>24</v>
      </c>
      <c r="F128" s="181">
        <f>ROUND(SUM(F130),3)</f>
        <v>1</v>
      </c>
      <c r="G128" s="235"/>
      <c r="H128" s="162">
        <f>ROUND(F128*G128,2)</f>
        <v>0</v>
      </c>
      <c r="I128" s="163" t="s">
        <v>65</v>
      </c>
      <c r="J128" s="164"/>
      <c r="K128" s="182"/>
      <c r="L128" s="183"/>
      <c r="M128" s="167"/>
      <c r="N128" s="184"/>
      <c r="O128" s="182"/>
    </row>
    <row r="129" spans="1:62" s="132" customFormat="1" ht="40.5" customHeight="1">
      <c r="A129" s="168"/>
      <c r="B129" s="158"/>
      <c r="C129" s="159"/>
      <c r="D129" s="169" t="s">
        <v>426</v>
      </c>
      <c r="E129" s="159"/>
      <c r="F129" s="170"/>
      <c r="G129" s="171"/>
      <c r="H129" s="171"/>
      <c r="I129" s="172"/>
      <c r="J129" s="4"/>
      <c r="K129"/>
      <c r="L129"/>
      <c r="M129"/>
      <c r="N129"/>
      <c r="O129"/>
      <c r="P129"/>
      <c r="Q129"/>
      <c r="R129"/>
      <c r="S129"/>
      <c r="T129" s="174"/>
      <c r="U129" s="188"/>
    </row>
    <row r="130" spans="1:62" s="132" customFormat="1" ht="13.5" customHeight="1">
      <c r="A130" s="168"/>
      <c r="B130" s="158"/>
      <c r="C130" s="159"/>
      <c r="D130" s="169" t="s">
        <v>41</v>
      </c>
      <c r="E130" s="159"/>
      <c r="F130" s="175">
        <v>1</v>
      </c>
      <c r="G130" s="171"/>
      <c r="H130" s="171"/>
      <c r="I130" s="172"/>
      <c r="J130" s="186"/>
      <c r="K130" s="177"/>
      <c r="L130" s="178"/>
      <c r="M130" s="178"/>
      <c r="N130" s="178"/>
      <c r="O130" s="178"/>
      <c r="P130" s="178"/>
      <c r="Q130" s="178"/>
      <c r="R130" s="179"/>
      <c r="S130" s="180"/>
    </row>
    <row r="131" spans="1:62" s="132" customFormat="1" ht="13.5" customHeight="1">
      <c r="A131" s="168"/>
      <c r="B131" s="158"/>
      <c r="C131" s="159"/>
      <c r="D131" s="169" t="s">
        <v>44</v>
      </c>
      <c r="E131" s="159"/>
      <c r="F131" s="175"/>
      <c r="G131" s="171"/>
      <c r="H131" s="171"/>
      <c r="I131" s="172"/>
      <c r="J131" s="191"/>
      <c r="K131" s="177"/>
      <c r="L131" s="178"/>
      <c r="M131" s="178"/>
      <c r="N131" s="178"/>
      <c r="O131" s="178"/>
      <c r="P131" s="178"/>
      <c r="Q131" s="178"/>
      <c r="R131" s="179"/>
      <c r="S131" s="180"/>
    </row>
    <row r="132" spans="1:62" s="165" customFormat="1" ht="27" customHeight="1">
      <c r="A132" s="157">
        <v>21</v>
      </c>
      <c r="B132" s="158">
        <v>790</v>
      </c>
      <c r="C132" s="159" t="s">
        <v>123</v>
      </c>
      <c r="D132" s="15" t="s">
        <v>68</v>
      </c>
      <c r="E132" s="16" t="s">
        <v>24</v>
      </c>
      <c r="F132" s="181">
        <f>ROUND(SUM(F134),3)</f>
        <v>1</v>
      </c>
      <c r="G132" s="235"/>
      <c r="H132" s="162">
        <f>ROUND(F132*G132,2)</f>
        <v>0</v>
      </c>
      <c r="I132" s="163" t="s">
        <v>65</v>
      </c>
      <c r="J132" s="164"/>
      <c r="K132" s="182"/>
      <c r="L132" s="183"/>
      <c r="M132" s="167"/>
      <c r="N132" s="184"/>
      <c r="O132" s="182"/>
    </row>
    <row r="133" spans="1:62" s="132" customFormat="1" ht="27" customHeight="1">
      <c r="A133" s="168"/>
      <c r="B133" s="158"/>
      <c r="C133" s="159"/>
      <c r="D133" s="169" t="s">
        <v>427</v>
      </c>
      <c r="E133" s="159"/>
      <c r="F133" s="175"/>
      <c r="G133" s="171"/>
      <c r="H133" s="171"/>
      <c r="I133" s="207"/>
      <c r="J133" s="206"/>
      <c r="K133" s="177"/>
      <c r="L133" s="178"/>
      <c r="M133" s="178"/>
      <c r="N133" s="178"/>
      <c r="O133" s="178"/>
      <c r="P133" s="178"/>
      <c r="Q133" s="178"/>
      <c r="R133" s="179"/>
      <c r="S133" s="180"/>
    </row>
    <row r="134" spans="1:62" s="132" customFormat="1" ht="13.5" customHeight="1">
      <c r="A134" s="168"/>
      <c r="B134" s="158"/>
      <c r="C134" s="159"/>
      <c r="D134" s="169" t="s">
        <v>41</v>
      </c>
      <c r="E134" s="159"/>
      <c r="F134" s="175">
        <v>1</v>
      </c>
      <c r="G134" s="171"/>
      <c r="H134" s="171"/>
      <c r="I134" s="172"/>
      <c r="J134" s="176"/>
      <c r="K134" s="177"/>
      <c r="L134" s="178"/>
      <c r="M134" s="178"/>
      <c r="N134" s="178"/>
      <c r="O134" s="178"/>
      <c r="P134" s="178"/>
      <c r="Q134" s="178"/>
      <c r="R134" s="179"/>
      <c r="S134" s="180"/>
    </row>
    <row r="135" spans="1:62" s="132" customFormat="1" ht="13.5" customHeight="1">
      <c r="A135" s="168"/>
      <c r="B135" s="158"/>
      <c r="C135" s="159"/>
      <c r="D135" s="169" t="s">
        <v>44</v>
      </c>
      <c r="E135" s="159"/>
      <c r="F135" s="175"/>
      <c r="G135" s="171"/>
      <c r="H135" s="171"/>
      <c r="I135" s="172"/>
      <c r="J135" s="176"/>
      <c r="K135" s="177"/>
      <c r="L135" s="178"/>
      <c r="M135" s="178"/>
      <c r="N135" s="178"/>
      <c r="O135" s="178"/>
      <c r="P135" s="178"/>
      <c r="Q135" s="178"/>
      <c r="R135" s="179"/>
      <c r="S135" s="180"/>
    </row>
    <row r="136" spans="1:62" s="165" customFormat="1" ht="13.5" customHeight="1">
      <c r="A136" s="157">
        <v>22</v>
      </c>
      <c r="B136" s="158" t="s">
        <v>32</v>
      </c>
      <c r="C136" s="159" t="s">
        <v>404</v>
      </c>
      <c r="D136" s="159" t="s">
        <v>405</v>
      </c>
      <c r="E136" s="160" t="s">
        <v>25</v>
      </c>
      <c r="F136" s="161">
        <v>1.7</v>
      </c>
      <c r="G136" s="235"/>
      <c r="H136" s="162">
        <f>ROUND(F136*G136,2)</f>
        <v>0</v>
      </c>
      <c r="I136" s="163" t="s">
        <v>65</v>
      </c>
      <c r="J136" s="164"/>
      <c r="L136" s="166"/>
      <c r="M136" s="167"/>
    </row>
    <row r="137" spans="1:62" s="165" customFormat="1" ht="13.5" customHeight="1">
      <c r="A137" s="157">
        <v>23</v>
      </c>
      <c r="B137" s="158" t="s">
        <v>28</v>
      </c>
      <c r="C137" s="159" t="s">
        <v>33</v>
      </c>
      <c r="D137" s="159" t="s">
        <v>34</v>
      </c>
      <c r="E137" s="160" t="s">
        <v>26</v>
      </c>
      <c r="F137" s="161">
        <f>ROUND(SUM(F138),3)</f>
        <v>10</v>
      </c>
      <c r="G137" s="235"/>
      <c r="H137" s="162">
        <f>ROUND(F137*G137,2)</f>
        <v>0</v>
      </c>
      <c r="I137" s="163" t="s">
        <v>67</v>
      </c>
      <c r="J137" s="164"/>
      <c r="L137" s="166"/>
      <c r="M137" s="167"/>
    </row>
    <row r="138" spans="1:62" s="132" customFormat="1" ht="13.5" customHeight="1">
      <c r="A138" s="168"/>
      <c r="B138" s="158"/>
      <c r="C138" s="159"/>
      <c r="D138" s="169" t="s">
        <v>35</v>
      </c>
      <c r="E138" s="159"/>
      <c r="F138" s="175">
        <v>10</v>
      </c>
      <c r="G138" s="171"/>
      <c r="H138" s="171"/>
      <c r="I138" s="172"/>
      <c r="J138" s="208"/>
      <c r="K138" s="177"/>
      <c r="L138" s="178"/>
      <c r="M138" s="178"/>
      <c r="N138" s="178"/>
      <c r="O138" s="178"/>
      <c r="P138" s="178"/>
      <c r="Q138" s="178"/>
      <c r="R138" s="179"/>
      <c r="S138" s="180"/>
    </row>
    <row r="139" spans="1:62" s="132" customFormat="1" ht="13.5" customHeight="1">
      <c r="A139" s="168"/>
      <c r="B139" s="158"/>
      <c r="C139" s="159"/>
      <c r="D139" s="169" t="s">
        <v>27</v>
      </c>
      <c r="E139" s="159"/>
      <c r="F139" s="175"/>
      <c r="G139" s="171"/>
      <c r="H139" s="171"/>
      <c r="I139" s="172"/>
      <c r="J139" s="208"/>
      <c r="K139" s="177"/>
      <c r="L139" s="178"/>
      <c r="M139" s="178"/>
      <c r="N139" s="178"/>
      <c r="O139" s="178"/>
      <c r="P139" s="178"/>
      <c r="Q139" s="178"/>
      <c r="R139" s="179"/>
      <c r="S139" s="180"/>
    </row>
    <row r="140" spans="1:62" s="132" customFormat="1" ht="21" customHeight="1">
      <c r="A140" s="209"/>
      <c r="B140" s="210"/>
      <c r="C140" s="210"/>
      <c r="D140" s="210" t="s">
        <v>17</v>
      </c>
      <c r="E140" s="210"/>
      <c r="F140" s="211"/>
      <c r="G140" s="212"/>
      <c r="H140" s="212">
        <f>H8</f>
        <v>0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</row>
    <row r="141" spans="1:62">
      <c r="J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</row>
    <row r="142" spans="1:62" ht="13.5" customHeight="1">
      <c r="A142" s="379" t="s">
        <v>18</v>
      </c>
      <c r="B142" s="380"/>
      <c r="C142" s="381"/>
      <c r="D142" s="217" t="s">
        <v>400</v>
      </c>
      <c r="E142" s="218"/>
      <c r="F142" s="219"/>
      <c r="G142" s="220"/>
      <c r="H142" s="221">
        <f>H140</f>
        <v>0</v>
      </c>
      <c r="J142" s="145"/>
    </row>
    <row r="143" spans="1:62">
      <c r="J143" s="222"/>
      <c r="L143" s="223"/>
      <c r="M143" s="224"/>
      <c r="N143" s="225"/>
      <c r="O143" s="226"/>
      <c r="P143" s="148"/>
      <c r="Q143" s="148"/>
      <c r="R143" s="132"/>
      <c r="S143" s="145"/>
      <c r="T143" s="146"/>
      <c r="U143" s="223"/>
      <c r="V143" s="224"/>
      <c r="W143" s="225"/>
      <c r="X143" s="226"/>
      <c r="Y143" s="148"/>
      <c r="Z143" s="148"/>
      <c r="AA143" s="132"/>
      <c r="AB143" s="145"/>
      <c r="AC143" s="146"/>
      <c r="AD143" s="223"/>
      <c r="AE143" s="224"/>
      <c r="AF143" s="225"/>
      <c r="AG143" s="226"/>
      <c r="AH143" s="148"/>
      <c r="AI143" s="148"/>
      <c r="AJ143" s="132"/>
      <c r="AK143" s="145"/>
      <c r="AL143" s="146"/>
      <c r="AM143" s="223"/>
      <c r="AN143" s="224"/>
      <c r="AO143" s="225"/>
      <c r="AP143" s="226"/>
      <c r="AQ143" s="148"/>
      <c r="AR143" s="148"/>
      <c r="AS143" s="132"/>
      <c r="AT143" s="145"/>
      <c r="AU143" s="146"/>
      <c r="AV143" s="223"/>
      <c r="AW143" s="224"/>
      <c r="AX143" s="225"/>
      <c r="AY143" s="226"/>
      <c r="AZ143" s="148"/>
      <c r="BA143" s="148"/>
      <c r="BB143" s="132"/>
      <c r="BC143" s="145"/>
      <c r="BD143" s="146"/>
      <c r="BE143" s="223"/>
      <c r="BF143" s="224"/>
      <c r="BG143" s="225"/>
      <c r="BH143" s="226"/>
      <c r="BI143" s="148"/>
      <c r="BJ143" s="148"/>
    </row>
    <row r="144" spans="1:62">
      <c r="A144" s="227" t="s">
        <v>19</v>
      </c>
      <c r="B144" s="228"/>
      <c r="C144" s="227"/>
      <c r="D144" s="227"/>
      <c r="E144" s="227"/>
      <c r="F144" s="227"/>
      <c r="G144" s="227"/>
      <c r="H144" s="227"/>
      <c r="I144" s="180"/>
      <c r="J144" s="229"/>
      <c r="L144" s="223"/>
      <c r="M144" s="224"/>
      <c r="N144" s="225"/>
      <c r="O144" s="226"/>
      <c r="P144" s="148"/>
      <c r="Q144" s="148"/>
      <c r="R144" s="132"/>
      <c r="S144" s="145"/>
      <c r="T144" s="146"/>
      <c r="U144" s="223"/>
      <c r="V144" s="224"/>
      <c r="W144" s="225"/>
      <c r="X144" s="226"/>
      <c r="Y144" s="148"/>
      <c r="Z144" s="148"/>
      <c r="AA144" s="132"/>
      <c r="AB144" s="145"/>
      <c r="AC144" s="146"/>
      <c r="AD144" s="223"/>
      <c r="AE144" s="224"/>
      <c r="AF144" s="225"/>
      <c r="AG144" s="226"/>
      <c r="AH144" s="148"/>
      <c r="AI144" s="148"/>
      <c r="AJ144" s="132"/>
      <c r="AK144" s="145"/>
      <c r="AL144" s="146"/>
      <c r="AM144" s="223"/>
      <c r="AN144" s="224"/>
      <c r="AO144" s="225"/>
      <c r="AP144" s="226"/>
      <c r="AQ144" s="148"/>
      <c r="AR144" s="148"/>
      <c r="AS144" s="132"/>
      <c r="AT144" s="145"/>
      <c r="AU144" s="146"/>
      <c r="AV144" s="223"/>
      <c r="AW144" s="224"/>
      <c r="AX144" s="225"/>
      <c r="AY144" s="226"/>
      <c r="AZ144" s="148"/>
      <c r="BA144" s="148"/>
      <c r="BB144" s="132"/>
      <c r="BC144" s="145"/>
      <c r="BD144" s="146"/>
      <c r="BE144" s="223"/>
      <c r="BF144" s="224"/>
      <c r="BG144" s="225"/>
      <c r="BH144" s="226"/>
      <c r="BI144" s="148"/>
      <c r="BJ144" s="148"/>
    </row>
    <row r="145" spans="1:62" ht="27" customHeight="1">
      <c r="A145" s="354" t="s">
        <v>22</v>
      </c>
      <c r="B145" s="382"/>
      <c r="C145" s="382"/>
      <c r="D145" s="382"/>
      <c r="E145" s="382"/>
      <c r="F145" s="382"/>
      <c r="G145" s="382"/>
      <c r="H145" s="227"/>
      <c r="I145" s="231"/>
      <c r="J145" s="3"/>
      <c r="L145" s="223"/>
      <c r="M145" s="224"/>
      <c r="N145" s="225"/>
      <c r="O145" s="226"/>
      <c r="P145" s="148"/>
      <c r="Q145" s="148"/>
      <c r="R145" s="132"/>
      <c r="S145" s="145"/>
      <c r="T145" s="146"/>
      <c r="U145" s="223"/>
      <c r="V145" s="224"/>
      <c r="W145" s="225"/>
      <c r="X145" s="226"/>
      <c r="Y145" s="148"/>
      <c r="Z145" s="148"/>
      <c r="AA145" s="132"/>
      <c r="AB145" s="145"/>
      <c r="AC145" s="146"/>
      <c r="AD145" s="223"/>
      <c r="AE145" s="224"/>
      <c r="AF145" s="225"/>
      <c r="AG145" s="226"/>
      <c r="AH145" s="148"/>
      <c r="AI145" s="148"/>
      <c r="AJ145" s="132"/>
      <c r="AK145" s="145"/>
      <c r="AL145" s="146"/>
      <c r="AM145" s="223"/>
      <c r="AN145" s="224"/>
      <c r="AO145" s="225"/>
      <c r="AP145" s="226"/>
      <c r="AQ145" s="148"/>
      <c r="AR145" s="148"/>
      <c r="AS145" s="132"/>
      <c r="AT145" s="145"/>
      <c r="AU145" s="146"/>
      <c r="AV145" s="223"/>
      <c r="AW145" s="224"/>
      <c r="AX145" s="225"/>
      <c r="AY145" s="226"/>
      <c r="AZ145" s="148"/>
      <c r="BA145" s="148"/>
      <c r="BB145" s="132"/>
      <c r="BC145" s="145"/>
      <c r="BD145" s="146"/>
      <c r="BE145" s="223"/>
      <c r="BF145" s="224"/>
      <c r="BG145" s="225"/>
      <c r="BH145" s="226"/>
      <c r="BI145" s="148"/>
      <c r="BJ145" s="148"/>
    </row>
    <row r="146" spans="1:62" ht="90" customHeight="1">
      <c r="A146" s="373" t="s">
        <v>23</v>
      </c>
      <c r="B146" s="383"/>
      <c r="C146" s="383"/>
      <c r="D146" s="383"/>
      <c r="E146" s="383"/>
      <c r="F146" s="383"/>
      <c r="G146" s="383"/>
      <c r="H146" s="227"/>
      <c r="I146" s="227"/>
      <c r="J146" s="145"/>
      <c r="L146" s="223"/>
      <c r="M146" s="224"/>
      <c r="N146" s="225"/>
      <c r="O146" s="226"/>
      <c r="P146" s="148"/>
      <c r="Q146" s="148"/>
      <c r="R146" s="132"/>
      <c r="S146" s="145"/>
      <c r="T146" s="146"/>
      <c r="U146" s="223"/>
      <c r="V146" s="224"/>
      <c r="W146" s="225"/>
      <c r="X146" s="226"/>
      <c r="Y146" s="148"/>
      <c r="Z146" s="148"/>
      <c r="AA146" s="132"/>
      <c r="AB146" s="145"/>
      <c r="AC146" s="146"/>
      <c r="AD146" s="223"/>
      <c r="AE146" s="224"/>
      <c r="AF146" s="225"/>
      <c r="AG146" s="226"/>
      <c r="AH146" s="148"/>
      <c r="AI146" s="148"/>
      <c r="AJ146" s="132"/>
      <c r="AK146" s="145"/>
      <c r="AL146" s="146"/>
      <c r="AM146" s="223"/>
      <c r="AN146" s="224"/>
      <c r="AO146" s="225"/>
      <c r="AP146" s="226"/>
      <c r="AQ146" s="148"/>
      <c r="AR146" s="148"/>
      <c r="AS146" s="132"/>
      <c r="AT146" s="145"/>
      <c r="AU146" s="146"/>
      <c r="AV146" s="223"/>
      <c r="AW146" s="224"/>
      <c r="AX146" s="225"/>
      <c r="AY146" s="226"/>
      <c r="AZ146" s="148"/>
      <c r="BA146" s="148"/>
      <c r="BB146" s="132"/>
      <c r="BC146" s="145"/>
      <c r="BD146" s="146"/>
      <c r="BE146" s="223"/>
      <c r="BF146" s="224"/>
      <c r="BG146" s="225"/>
      <c r="BH146" s="226"/>
      <c r="BI146" s="148"/>
      <c r="BJ146" s="148"/>
    </row>
    <row r="147" spans="1:62">
      <c r="A147" s="373" t="s">
        <v>20</v>
      </c>
      <c r="B147" s="374"/>
      <c r="C147" s="374"/>
      <c r="D147" s="374"/>
      <c r="E147" s="374"/>
      <c r="F147" s="374"/>
      <c r="G147" s="374"/>
      <c r="H147" s="234"/>
      <c r="I147" s="234"/>
      <c r="J147" s="145"/>
      <c r="L147" s="223"/>
      <c r="M147" s="224"/>
      <c r="N147" s="225"/>
      <c r="O147" s="226"/>
      <c r="P147" s="148"/>
      <c r="Q147" s="148"/>
      <c r="R147" s="132"/>
      <c r="S147" s="145"/>
      <c r="T147" s="146"/>
      <c r="U147" s="223"/>
      <c r="V147" s="224"/>
      <c r="W147" s="225"/>
      <c r="X147" s="226"/>
      <c r="Y147" s="148"/>
      <c r="Z147" s="148"/>
      <c r="AA147" s="132"/>
      <c r="AB147" s="145"/>
      <c r="AC147" s="146"/>
      <c r="AD147" s="223"/>
      <c r="AE147" s="224"/>
      <c r="AF147" s="225"/>
      <c r="AG147" s="226"/>
      <c r="AH147" s="148"/>
      <c r="AI147" s="148"/>
      <c r="AJ147" s="132"/>
      <c r="AK147" s="145"/>
      <c r="AL147" s="146"/>
      <c r="AM147" s="223"/>
      <c r="AN147" s="224"/>
      <c r="AO147" s="225"/>
      <c r="AP147" s="226"/>
      <c r="AQ147" s="148"/>
      <c r="AR147" s="148"/>
      <c r="AS147" s="132"/>
      <c r="AT147" s="145"/>
      <c r="AU147" s="146"/>
      <c r="AV147" s="223"/>
      <c r="AW147" s="224"/>
      <c r="AX147" s="225"/>
      <c r="AY147" s="226"/>
      <c r="AZ147" s="148"/>
      <c r="BA147" s="148"/>
      <c r="BB147" s="132"/>
      <c r="BC147" s="145"/>
      <c r="BD147" s="146"/>
      <c r="BE147" s="223"/>
      <c r="BF147" s="224"/>
      <c r="BG147" s="225"/>
      <c r="BH147" s="226"/>
      <c r="BI147" s="148"/>
      <c r="BJ147" s="148"/>
    </row>
    <row r="148" spans="1:62">
      <c r="A148" s="373" t="s">
        <v>21</v>
      </c>
      <c r="B148" s="374"/>
      <c r="C148" s="374"/>
      <c r="D148" s="374"/>
      <c r="E148" s="374"/>
      <c r="F148" s="374"/>
      <c r="G148" s="374"/>
      <c r="H148" s="234"/>
      <c r="I148" s="234"/>
      <c r="J148" s="132"/>
      <c r="L148" s="223"/>
      <c r="M148" s="224"/>
      <c r="N148" s="225"/>
      <c r="O148" s="226"/>
      <c r="P148" s="148"/>
      <c r="Q148" s="148"/>
      <c r="R148" s="132"/>
      <c r="S148" s="145"/>
      <c r="T148" s="146"/>
      <c r="U148" s="223"/>
      <c r="V148" s="224"/>
      <c r="W148" s="225"/>
      <c r="X148" s="226"/>
      <c r="Y148" s="148"/>
      <c r="Z148" s="148"/>
      <c r="AA148" s="132"/>
      <c r="AB148" s="145"/>
      <c r="AC148" s="146"/>
      <c r="AD148" s="223"/>
      <c r="AE148" s="224"/>
      <c r="AF148" s="225"/>
      <c r="AG148" s="226"/>
      <c r="AH148" s="148"/>
      <c r="AI148" s="148"/>
      <c r="AJ148" s="132"/>
      <c r="AK148" s="145"/>
      <c r="AL148" s="146"/>
      <c r="AM148" s="223"/>
      <c r="AN148" s="224"/>
      <c r="AO148" s="225"/>
      <c r="AP148" s="226"/>
      <c r="AQ148" s="148"/>
      <c r="AR148" s="148"/>
      <c r="AS148" s="132"/>
      <c r="AT148" s="145"/>
      <c r="AU148" s="146"/>
      <c r="AV148" s="223"/>
      <c r="AW148" s="224"/>
      <c r="AX148" s="225"/>
      <c r="AY148" s="226"/>
      <c r="AZ148" s="148"/>
      <c r="BA148" s="148"/>
      <c r="BB148" s="132"/>
      <c r="BC148" s="145"/>
      <c r="BD148" s="146"/>
      <c r="BE148" s="223"/>
      <c r="BF148" s="224"/>
      <c r="BG148" s="225"/>
      <c r="BH148" s="226"/>
      <c r="BI148" s="148"/>
      <c r="BJ148" s="148"/>
    </row>
    <row r="149" spans="1:62" ht="40.5" customHeight="1">
      <c r="A149" s="353" t="s">
        <v>63</v>
      </c>
      <c r="B149" s="353"/>
      <c r="C149" s="353"/>
      <c r="D149" s="353"/>
      <c r="E149" s="353"/>
      <c r="F149" s="353"/>
      <c r="G149" s="353"/>
      <c r="H149"/>
    </row>
    <row r="150" spans="1:62" s="135" customFormat="1" ht="108" customHeight="1">
      <c r="A150" s="353" t="s">
        <v>75</v>
      </c>
      <c r="B150" s="353"/>
      <c r="C150" s="353"/>
      <c r="D150" s="353"/>
      <c r="E150" s="353"/>
      <c r="F150" s="353"/>
      <c r="G150" s="353"/>
      <c r="H150" s="133"/>
      <c r="I150" s="134"/>
    </row>
    <row r="151" spans="1:62">
      <c r="J151" s="145"/>
      <c r="L151" s="223"/>
      <c r="M151" s="224"/>
      <c r="N151" s="225"/>
      <c r="O151" s="226"/>
      <c r="P151" s="148"/>
      <c r="Q151" s="148"/>
      <c r="R151" s="132"/>
      <c r="S151" s="145"/>
      <c r="T151" s="146"/>
      <c r="U151" s="223"/>
      <c r="V151" s="224"/>
      <c r="W151" s="225"/>
      <c r="X151" s="226"/>
      <c r="Y151" s="148"/>
      <c r="Z151" s="148"/>
      <c r="AA151" s="132"/>
      <c r="AB151" s="145"/>
      <c r="AC151" s="146"/>
      <c r="AD151" s="223"/>
      <c r="AE151" s="224"/>
      <c r="AF151" s="225"/>
      <c r="AG151" s="226"/>
      <c r="AH151" s="148"/>
      <c r="AI151" s="148"/>
      <c r="AJ151" s="132"/>
      <c r="AK151" s="145"/>
      <c r="AL151" s="146"/>
      <c r="AM151" s="223"/>
      <c r="AN151" s="224"/>
      <c r="AO151" s="225"/>
      <c r="AP151" s="226"/>
      <c r="AQ151" s="148"/>
      <c r="AR151" s="148"/>
      <c r="AS151" s="132"/>
      <c r="AT151" s="145"/>
      <c r="AU151" s="146"/>
      <c r="AV151" s="223"/>
      <c r="AW151" s="224"/>
      <c r="AX151" s="225"/>
      <c r="AY151" s="226"/>
      <c r="AZ151" s="148"/>
      <c r="BA151" s="148"/>
      <c r="BB151" s="132"/>
      <c r="BC151" s="145"/>
      <c r="BD151" s="146"/>
      <c r="BE151" s="223"/>
      <c r="BF151" s="224"/>
      <c r="BG151" s="225"/>
      <c r="BH151" s="226"/>
      <c r="BI151" s="148"/>
      <c r="BJ151" s="148"/>
    </row>
    <row r="152" spans="1:62">
      <c r="J152" s="145"/>
      <c r="L152" s="223"/>
      <c r="M152" s="224"/>
      <c r="N152" s="225"/>
      <c r="O152" s="226"/>
      <c r="P152" s="148"/>
      <c r="Q152" s="148"/>
      <c r="R152" s="132"/>
      <c r="S152" s="145"/>
      <c r="T152" s="146"/>
      <c r="U152" s="223"/>
      <c r="V152" s="224"/>
      <c r="W152" s="225"/>
      <c r="X152" s="226"/>
      <c r="Y152" s="148"/>
      <c r="Z152" s="148"/>
      <c r="AA152" s="132"/>
      <c r="AB152" s="145"/>
      <c r="AC152" s="146"/>
      <c r="AD152" s="223"/>
      <c r="AE152" s="224"/>
      <c r="AF152" s="225"/>
      <c r="AG152" s="226"/>
      <c r="AH152" s="148"/>
      <c r="AI152" s="148"/>
      <c r="AJ152" s="132"/>
      <c r="AK152" s="145"/>
      <c r="AL152" s="146"/>
      <c r="AM152" s="223"/>
      <c r="AN152" s="224"/>
      <c r="AO152" s="225"/>
      <c r="AP152" s="226"/>
      <c r="AQ152" s="148"/>
      <c r="AR152" s="148"/>
      <c r="AS152" s="132"/>
      <c r="AT152" s="145"/>
      <c r="AU152" s="146"/>
      <c r="AV152" s="223"/>
      <c r="AW152" s="224"/>
      <c r="AX152" s="225"/>
      <c r="AY152" s="226"/>
      <c r="AZ152" s="148"/>
      <c r="BA152" s="148"/>
      <c r="BB152" s="132"/>
      <c r="BC152" s="145"/>
      <c r="BD152" s="146"/>
      <c r="BE152" s="223"/>
      <c r="BF152" s="224"/>
      <c r="BG152" s="225"/>
      <c r="BH152" s="226"/>
      <c r="BI152" s="148"/>
      <c r="BJ152" s="148"/>
    </row>
    <row r="153" spans="1:62">
      <c r="J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</row>
  </sheetData>
  <sheetProtection algorithmName="SHA-512" hashValue="526Kgp0en6A3OOHhaouzwTe6R/Z9GorEFoAqGy06xzU5Oucp1rnobjfhN633lmiUbXuDmyb+gV1oE1V0MWAdfA==" saltValue="d2uG9/xMSww16xBqXNeM6w==" spinCount="100000" sheet="1" objects="1" scenarios="1"/>
  <mergeCells count="9">
    <mergeCell ref="A148:G148"/>
    <mergeCell ref="A149:G149"/>
    <mergeCell ref="A150:G150"/>
    <mergeCell ref="A2:I2"/>
    <mergeCell ref="A3:D3"/>
    <mergeCell ref="A142:C142"/>
    <mergeCell ref="A145:G145"/>
    <mergeCell ref="A146:G146"/>
    <mergeCell ref="A147:G147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6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BA30-D41A-4D15-A69F-B2E2310292EC}">
  <sheetPr>
    <pageSetUpPr fitToPage="1"/>
  </sheetPr>
  <dimension ref="A1:IV470"/>
  <sheetViews>
    <sheetView zoomScaleNormal="100" workbookViewId="0"/>
  </sheetViews>
  <sheetFormatPr defaultRowHeight="15"/>
  <cols>
    <col min="1" max="1" width="4.140625" style="213" customWidth="1"/>
    <col min="2" max="2" width="4.28515625" style="214" customWidth="1"/>
    <col min="3" max="3" width="14.42578125" style="214" customWidth="1"/>
    <col min="4" max="4" width="61.140625" style="214" customWidth="1"/>
    <col min="5" max="5" width="6.7109375" style="214" customWidth="1"/>
    <col min="6" max="6" width="8.7109375" style="215" customWidth="1"/>
    <col min="7" max="7" width="13.85546875" style="216" customWidth="1"/>
    <col min="8" max="8" width="15.7109375" style="216" customWidth="1"/>
    <col min="9" max="9" width="17.28515625" style="132" customWidth="1"/>
    <col min="10" max="10" width="17.5703125" customWidth="1"/>
    <col min="11" max="11" width="11.5703125" customWidth="1"/>
    <col min="12" max="12" width="12.7109375" customWidth="1"/>
    <col min="13" max="13" width="10.7109375" customWidth="1"/>
    <col min="19" max="19" width="11.7109375" customWidth="1"/>
  </cols>
  <sheetData>
    <row r="1" spans="1:256" ht="18">
      <c r="A1" s="5" t="s">
        <v>465</v>
      </c>
      <c r="B1" s="137"/>
      <c r="C1" s="137"/>
      <c r="D1" s="137"/>
      <c r="E1" s="137"/>
      <c r="F1" s="137"/>
      <c r="G1" s="137"/>
      <c r="H1" s="137"/>
      <c r="K1" s="138"/>
      <c r="O1" s="236"/>
    </row>
    <row r="2" spans="1:256" ht="13.5" customHeight="1">
      <c r="A2" s="11" t="s">
        <v>62</v>
      </c>
      <c r="B2" s="237"/>
      <c r="C2" s="237"/>
      <c r="D2" s="237"/>
      <c r="E2" s="237"/>
      <c r="F2" s="237"/>
      <c r="G2" s="237"/>
      <c r="H2" s="237"/>
      <c r="I2" s="237"/>
      <c r="K2" s="138"/>
      <c r="O2" s="236"/>
    </row>
    <row r="3" spans="1:256" ht="13.5" customHeight="1">
      <c r="A3" s="377" t="s">
        <v>430</v>
      </c>
      <c r="B3" s="384"/>
      <c r="C3" s="384"/>
      <c r="D3" s="384"/>
      <c r="E3" s="239"/>
      <c r="F3" s="137"/>
      <c r="G3" s="137"/>
      <c r="H3" s="132"/>
      <c r="K3" s="138"/>
      <c r="O3" s="236"/>
      <c r="R3" s="240"/>
    </row>
    <row r="4" spans="1:256" ht="13.5" customHeight="1">
      <c r="A4" s="10" t="s">
        <v>406</v>
      </c>
      <c r="B4" s="238"/>
      <c r="C4" s="238"/>
      <c r="D4" s="238"/>
      <c r="E4" s="239"/>
      <c r="F4" s="137"/>
      <c r="G4" s="137"/>
      <c r="H4" s="132"/>
      <c r="K4" s="138"/>
      <c r="O4" s="236"/>
    </row>
    <row r="5" spans="1:256" ht="15.75">
      <c r="A5" s="137"/>
      <c r="B5" s="137"/>
      <c r="C5" s="137"/>
      <c r="D5" s="137"/>
      <c r="E5" s="137"/>
      <c r="F5" s="137"/>
      <c r="G5" s="137"/>
      <c r="H5" s="137"/>
      <c r="J5" s="241"/>
    </row>
    <row r="6" spans="1:256" ht="22.5">
      <c r="A6" s="142" t="s">
        <v>0</v>
      </c>
      <c r="B6" s="142" t="s">
        <v>1</v>
      </c>
      <c r="C6" s="142" t="s">
        <v>2</v>
      </c>
      <c r="D6" s="142" t="s">
        <v>3</v>
      </c>
      <c r="E6" s="142" t="s">
        <v>4</v>
      </c>
      <c r="F6" s="142" t="s">
        <v>5</v>
      </c>
      <c r="G6" s="142" t="s">
        <v>431</v>
      </c>
      <c r="H6" s="142" t="s">
        <v>64</v>
      </c>
      <c r="I6" s="142" t="s">
        <v>7</v>
      </c>
      <c r="J6" s="242"/>
    </row>
    <row r="7" spans="1:256">
      <c r="A7" s="142" t="s">
        <v>8</v>
      </c>
      <c r="B7" s="142" t="s">
        <v>9</v>
      </c>
      <c r="C7" s="142" t="s">
        <v>10</v>
      </c>
      <c r="D7" s="142" t="s">
        <v>11</v>
      </c>
      <c r="E7" s="142" t="s">
        <v>12</v>
      </c>
      <c r="F7" s="142" t="s">
        <v>13</v>
      </c>
      <c r="G7" s="142">
        <v>7</v>
      </c>
      <c r="H7" s="142">
        <v>8</v>
      </c>
      <c r="I7" s="142">
        <v>9</v>
      </c>
      <c r="J7" s="243"/>
    </row>
    <row r="8" spans="1:256" s="165" customFormat="1" ht="21" customHeight="1">
      <c r="A8" s="244"/>
      <c r="B8" s="245"/>
      <c r="C8" s="245" t="s">
        <v>15</v>
      </c>
      <c r="D8" s="245" t="s">
        <v>16</v>
      </c>
      <c r="E8" s="245"/>
      <c r="F8" s="246"/>
      <c r="G8" s="247"/>
      <c r="H8" s="248">
        <f>H9</f>
        <v>0</v>
      </c>
      <c r="I8" s="249"/>
      <c r="J8" s="250"/>
      <c r="K8" s="250"/>
      <c r="L8" s="250"/>
      <c r="M8" s="250"/>
    </row>
    <row r="9" spans="1:256" s="132" customFormat="1" ht="13.5" customHeight="1">
      <c r="A9" s="251"/>
      <c r="B9" s="252"/>
      <c r="C9" s="253">
        <v>790</v>
      </c>
      <c r="D9" s="253" t="s">
        <v>31</v>
      </c>
      <c r="E9" s="253"/>
      <c r="F9" s="254"/>
      <c r="G9" s="255"/>
      <c r="H9" s="256">
        <f>SUM(H10:H409,H414:H424,H427:H459)</f>
        <v>0</v>
      </c>
      <c r="I9" s="257"/>
      <c r="J9" s="258"/>
      <c r="K9" s="259"/>
      <c r="L9" s="259"/>
      <c r="M9" s="259"/>
    </row>
    <row r="10" spans="1:256" s="132" customFormat="1" ht="27" customHeight="1">
      <c r="A10" s="157">
        <v>1</v>
      </c>
      <c r="B10" s="158" t="s">
        <v>32</v>
      </c>
      <c r="C10" s="159" t="s">
        <v>124</v>
      </c>
      <c r="D10" s="159" t="s">
        <v>125</v>
      </c>
      <c r="E10" s="160" t="s">
        <v>24</v>
      </c>
      <c r="F10" s="161">
        <f>ROUND(SUM(F12:F13),3)</f>
        <v>8</v>
      </c>
      <c r="G10" s="9"/>
      <c r="H10" s="162">
        <f>ROUND(F10*G10,2)</f>
        <v>0</v>
      </c>
      <c r="I10" s="260" t="s">
        <v>65</v>
      </c>
      <c r="J10" s="261"/>
    </row>
    <row r="11" spans="1:256" s="270" customFormat="1" ht="54" customHeight="1">
      <c r="A11" s="262"/>
      <c r="B11" s="263"/>
      <c r="C11" s="264"/>
      <c r="D11" s="265" t="s">
        <v>440</v>
      </c>
      <c r="E11" s="266"/>
      <c r="F11" s="267"/>
      <c r="G11" s="268"/>
      <c r="H11" s="268"/>
      <c r="I11" s="269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1"/>
      <c r="AP11" s="271"/>
      <c r="AQ11" s="271"/>
      <c r="AR11" s="271"/>
      <c r="AS11" s="271"/>
      <c r="AT11" s="271"/>
      <c r="AU11" s="271"/>
      <c r="AV11" s="271"/>
      <c r="AW11" s="271"/>
      <c r="AX11" s="271"/>
      <c r="AY11" s="271"/>
      <c r="AZ11" s="271"/>
      <c r="BA11" s="271"/>
      <c r="BB11" s="271"/>
      <c r="BC11" s="271"/>
      <c r="BD11" s="271"/>
      <c r="BE11" s="271"/>
      <c r="BF11" s="271"/>
      <c r="BG11" s="271"/>
      <c r="BH11" s="271"/>
      <c r="BI11" s="271"/>
      <c r="BJ11" s="271"/>
      <c r="BK11" s="271"/>
      <c r="BL11" s="271"/>
      <c r="BM11" s="271"/>
      <c r="BN11" s="271"/>
      <c r="BO11" s="271"/>
      <c r="BP11" s="271"/>
      <c r="BQ11" s="271"/>
      <c r="BR11" s="271"/>
      <c r="BS11" s="271"/>
      <c r="BT11" s="271"/>
      <c r="BU11" s="271"/>
      <c r="BV11" s="271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1"/>
      <c r="CL11" s="271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1"/>
      <c r="DB11" s="271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1"/>
      <c r="DS11" s="271"/>
      <c r="DT11" s="271"/>
      <c r="DU11" s="271"/>
      <c r="DV11" s="271"/>
      <c r="DW11" s="271"/>
      <c r="DX11" s="271"/>
      <c r="DY11" s="271"/>
      <c r="DZ11" s="271"/>
      <c r="EA11" s="271"/>
      <c r="EB11" s="271"/>
      <c r="EC11" s="271"/>
      <c r="ED11" s="271"/>
      <c r="EE11" s="271"/>
      <c r="EF11" s="271"/>
      <c r="EG11" s="271"/>
      <c r="EH11" s="271"/>
      <c r="EI11" s="271"/>
      <c r="EJ11" s="271"/>
      <c r="EK11" s="271"/>
      <c r="EL11" s="271"/>
      <c r="EM11" s="271"/>
      <c r="EN11" s="271"/>
      <c r="EO11" s="271"/>
      <c r="EP11" s="271"/>
      <c r="EQ11" s="271"/>
      <c r="ER11" s="271"/>
      <c r="ES11" s="271"/>
      <c r="ET11" s="271"/>
      <c r="EU11" s="271"/>
      <c r="EV11" s="271"/>
      <c r="EW11" s="271"/>
      <c r="EX11" s="271"/>
      <c r="EY11" s="271"/>
      <c r="EZ11" s="271"/>
      <c r="FA11" s="271"/>
      <c r="FB11" s="271"/>
      <c r="FC11" s="271"/>
      <c r="FD11" s="271"/>
      <c r="FE11" s="271"/>
      <c r="FF11" s="271"/>
      <c r="FG11" s="271"/>
      <c r="FH11" s="271"/>
      <c r="FI11" s="271"/>
      <c r="FJ11" s="271"/>
      <c r="FK11" s="271"/>
      <c r="FL11" s="271"/>
      <c r="FM11" s="271"/>
      <c r="FN11" s="271"/>
      <c r="FO11" s="271"/>
      <c r="FP11" s="271"/>
      <c r="FQ11" s="271"/>
      <c r="FR11" s="271"/>
      <c r="FS11" s="271"/>
      <c r="FT11" s="271"/>
      <c r="FU11" s="271"/>
      <c r="FV11" s="271"/>
      <c r="FW11" s="271"/>
      <c r="FX11" s="271"/>
      <c r="FY11" s="271"/>
      <c r="FZ11" s="271"/>
      <c r="GA11" s="271"/>
      <c r="GB11" s="271"/>
      <c r="GC11" s="271"/>
      <c r="GD11" s="271"/>
      <c r="GE11" s="271"/>
      <c r="GF11" s="271"/>
      <c r="GG11" s="271"/>
      <c r="GH11" s="271"/>
      <c r="GI11" s="271"/>
      <c r="GJ11" s="271"/>
      <c r="GK11" s="271"/>
      <c r="GL11" s="271"/>
      <c r="GM11" s="271"/>
      <c r="GN11" s="271"/>
      <c r="GO11" s="271"/>
      <c r="GP11" s="271"/>
      <c r="GQ11" s="271"/>
      <c r="GR11" s="271"/>
      <c r="GS11" s="271"/>
      <c r="GT11" s="271"/>
      <c r="GU11" s="271"/>
      <c r="GV11" s="271"/>
      <c r="GW11" s="271"/>
      <c r="GX11" s="271"/>
      <c r="GY11" s="271"/>
      <c r="GZ11" s="271"/>
      <c r="HA11" s="271"/>
      <c r="HB11" s="271"/>
      <c r="HC11" s="271"/>
      <c r="HD11" s="271"/>
      <c r="HE11" s="271"/>
      <c r="HF11" s="271"/>
      <c r="HG11" s="271"/>
      <c r="HH11" s="271"/>
      <c r="HI11" s="271"/>
      <c r="HJ11" s="271"/>
      <c r="HK11" s="271"/>
      <c r="HL11" s="271"/>
      <c r="HM11" s="271"/>
      <c r="HN11" s="271"/>
      <c r="HO11" s="271"/>
      <c r="HP11" s="271"/>
      <c r="HQ11" s="271"/>
      <c r="HR11" s="271"/>
      <c r="HS11" s="271"/>
      <c r="HT11" s="271"/>
      <c r="HU11" s="271"/>
      <c r="HV11" s="271"/>
      <c r="HW11" s="271"/>
      <c r="HX11" s="271"/>
      <c r="HY11" s="271"/>
      <c r="HZ11" s="271"/>
      <c r="IA11" s="271"/>
      <c r="IB11" s="271"/>
      <c r="IC11" s="271"/>
      <c r="ID11" s="271"/>
      <c r="IE11" s="271"/>
      <c r="IF11" s="271"/>
      <c r="IG11" s="271"/>
      <c r="IH11" s="271"/>
      <c r="II11" s="271"/>
      <c r="IJ11" s="271"/>
      <c r="IK11" s="271"/>
      <c r="IL11" s="271"/>
      <c r="IM11" s="271"/>
      <c r="IN11" s="271"/>
      <c r="IO11" s="271"/>
      <c r="IP11" s="271"/>
      <c r="IQ11" s="271"/>
      <c r="IR11" s="271"/>
      <c r="IS11" s="271"/>
      <c r="IT11" s="271"/>
      <c r="IU11" s="271"/>
      <c r="IV11" s="271"/>
    </row>
    <row r="12" spans="1:256" s="276" customFormat="1" ht="13.5" customHeight="1">
      <c r="A12" s="272"/>
      <c r="B12" s="159"/>
      <c r="C12" s="159"/>
      <c r="D12" s="273" t="s">
        <v>39</v>
      </c>
      <c r="E12" s="159"/>
      <c r="F12" s="175">
        <v>5</v>
      </c>
      <c r="G12" s="274"/>
      <c r="H12" s="274"/>
      <c r="I12" s="260"/>
      <c r="J12" s="275"/>
    </row>
    <row r="13" spans="1:256" s="276" customFormat="1" ht="13.5" customHeight="1">
      <c r="A13" s="272"/>
      <c r="B13" s="159"/>
      <c r="C13" s="159"/>
      <c r="D13" s="273" t="s">
        <v>29</v>
      </c>
      <c r="E13" s="159"/>
      <c r="F13" s="175">
        <v>3</v>
      </c>
      <c r="G13" s="274"/>
      <c r="H13" s="274"/>
      <c r="I13" s="260"/>
      <c r="J13" s="277"/>
    </row>
    <row r="14" spans="1:256" s="276" customFormat="1" ht="13.5" customHeight="1">
      <c r="A14" s="272"/>
      <c r="B14" s="159"/>
      <c r="C14" s="159"/>
      <c r="D14" s="273" t="s">
        <v>44</v>
      </c>
      <c r="E14" s="159"/>
      <c r="F14" s="175"/>
      <c r="G14" s="274"/>
      <c r="H14" s="274"/>
      <c r="I14" s="260"/>
      <c r="J14" s="278"/>
    </row>
    <row r="15" spans="1:256" s="132" customFormat="1" ht="27" customHeight="1">
      <c r="A15" s="157">
        <v>2</v>
      </c>
      <c r="B15" s="158" t="s">
        <v>32</v>
      </c>
      <c r="C15" s="159" t="s">
        <v>126</v>
      </c>
      <c r="D15" s="159" t="s">
        <v>127</v>
      </c>
      <c r="E15" s="160" t="s">
        <v>24</v>
      </c>
      <c r="F15" s="161">
        <f>ROUND(SUM(F17),3)</f>
        <v>2</v>
      </c>
      <c r="G15" s="9"/>
      <c r="H15" s="162">
        <f>ROUND(F15*G15,2)</f>
        <v>0</v>
      </c>
      <c r="I15" s="260" t="s">
        <v>65</v>
      </c>
      <c r="J15" s="261"/>
    </row>
    <row r="16" spans="1:256" s="270" customFormat="1" ht="67.5" customHeight="1">
      <c r="A16" s="262"/>
      <c r="B16" s="263"/>
      <c r="C16" s="264"/>
      <c r="D16" s="265" t="s">
        <v>439</v>
      </c>
      <c r="E16" s="266"/>
      <c r="F16" s="267"/>
      <c r="G16" s="268"/>
      <c r="H16" s="268"/>
      <c r="I16" s="269"/>
      <c r="J16" s="279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1"/>
      <c r="AK16" s="271"/>
      <c r="AL16" s="271"/>
      <c r="AM16" s="271"/>
      <c r="AN16" s="271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271"/>
      <c r="BA16" s="271"/>
      <c r="BB16" s="271"/>
      <c r="BC16" s="271"/>
      <c r="BD16" s="271"/>
      <c r="BE16" s="271"/>
      <c r="BF16" s="271"/>
      <c r="BG16" s="271"/>
      <c r="BH16" s="271"/>
      <c r="BI16" s="271"/>
      <c r="BJ16" s="271"/>
      <c r="BK16" s="271"/>
      <c r="BL16" s="271"/>
      <c r="BM16" s="271"/>
      <c r="BN16" s="271"/>
      <c r="BO16" s="271"/>
      <c r="BP16" s="271"/>
      <c r="BQ16" s="271"/>
      <c r="BR16" s="271"/>
      <c r="BS16" s="271"/>
      <c r="BT16" s="271"/>
      <c r="BU16" s="271"/>
      <c r="BV16" s="271"/>
      <c r="BW16" s="271"/>
      <c r="BX16" s="271"/>
      <c r="BY16" s="271"/>
      <c r="BZ16" s="271"/>
      <c r="CA16" s="271"/>
      <c r="CB16" s="271"/>
      <c r="CC16" s="271"/>
      <c r="CD16" s="271"/>
      <c r="CE16" s="271"/>
      <c r="CF16" s="271"/>
      <c r="CG16" s="271"/>
      <c r="CH16" s="271"/>
      <c r="CI16" s="271"/>
      <c r="CJ16" s="271"/>
      <c r="CK16" s="271"/>
      <c r="CL16" s="271"/>
      <c r="CM16" s="271"/>
      <c r="CN16" s="271"/>
      <c r="CO16" s="271"/>
      <c r="CP16" s="271"/>
      <c r="CQ16" s="271"/>
      <c r="CR16" s="271"/>
      <c r="CS16" s="271"/>
      <c r="CT16" s="271"/>
      <c r="CU16" s="271"/>
      <c r="CV16" s="271"/>
      <c r="CW16" s="271"/>
      <c r="CX16" s="271"/>
      <c r="CY16" s="271"/>
      <c r="CZ16" s="271"/>
      <c r="DA16" s="271"/>
      <c r="DB16" s="271"/>
      <c r="DC16" s="271"/>
      <c r="DD16" s="271"/>
      <c r="DE16" s="271"/>
      <c r="DF16" s="271"/>
      <c r="DG16" s="271"/>
      <c r="DH16" s="271"/>
      <c r="DI16" s="271"/>
      <c r="DJ16" s="271"/>
      <c r="DK16" s="271"/>
      <c r="DL16" s="271"/>
      <c r="DM16" s="271"/>
      <c r="DN16" s="271"/>
      <c r="DO16" s="271"/>
      <c r="DP16" s="271"/>
      <c r="DQ16" s="271"/>
      <c r="DR16" s="271"/>
      <c r="DS16" s="271"/>
      <c r="DT16" s="271"/>
      <c r="DU16" s="271"/>
      <c r="DV16" s="271"/>
      <c r="DW16" s="271"/>
      <c r="DX16" s="271"/>
      <c r="DY16" s="271"/>
      <c r="DZ16" s="271"/>
      <c r="EA16" s="271"/>
      <c r="EB16" s="271"/>
      <c r="EC16" s="271"/>
      <c r="ED16" s="271"/>
      <c r="EE16" s="271"/>
      <c r="EF16" s="271"/>
      <c r="EG16" s="271"/>
      <c r="EH16" s="271"/>
      <c r="EI16" s="271"/>
      <c r="EJ16" s="271"/>
      <c r="EK16" s="271"/>
      <c r="EL16" s="271"/>
      <c r="EM16" s="271"/>
      <c r="EN16" s="271"/>
      <c r="EO16" s="271"/>
      <c r="EP16" s="271"/>
      <c r="EQ16" s="271"/>
      <c r="ER16" s="271"/>
      <c r="ES16" s="271"/>
      <c r="ET16" s="271"/>
      <c r="EU16" s="271"/>
      <c r="EV16" s="271"/>
      <c r="EW16" s="271"/>
      <c r="EX16" s="271"/>
      <c r="EY16" s="271"/>
      <c r="EZ16" s="271"/>
      <c r="FA16" s="271"/>
      <c r="FB16" s="271"/>
      <c r="FC16" s="271"/>
      <c r="FD16" s="271"/>
      <c r="FE16" s="271"/>
      <c r="FF16" s="271"/>
      <c r="FG16" s="271"/>
      <c r="FH16" s="271"/>
      <c r="FI16" s="271"/>
      <c r="FJ16" s="271"/>
      <c r="FK16" s="271"/>
      <c r="FL16" s="271"/>
      <c r="FM16" s="271"/>
      <c r="FN16" s="271"/>
      <c r="FO16" s="271"/>
      <c r="FP16" s="271"/>
      <c r="FQ16" s="271"/>
      <c r="FR16" s="271"/>
      <c r="FS16" s="271"/>
      <c r="FT16" s="271"/>
      <c r="FU16" s="271"/>
      <c r="FV16" s="271"/>
      <c r="FW16" s="271"/>
      <c r="FX16" s="271"/>
      <c r="FY16" s="271"/>
      <c r="FZ16" s="271"/>
      <c r="GA16" s="271"/>
      <c r="GB16" s="271"/>
      <c r="GC16" s="271"/>
      <c r="GD16" s="271"/>
      <c r="GE16" s="271"/>
      <c r="GF16" s="271"/>
      <c r="GG16" s="271"/>
      <c r="GH16" s="271"/>
      <c r="GI16" s="271"/>
      <c r="GJ16" s="271"/>
      <c r="GK16" s="271"/>
      <c r="GL16" s="271"/>
      <c r="GM16" s="271"/>
      <c r="GN16" s="271"/>
      <c r="GO16" s="271"/>
      <c r="GP16" s="271"/>
      <c r="GQ16" s="271"/>
      <c r="GR16" s="271"/>
      <c r="GS16" s="271"/>
      <c r="GT16" s="271"/>
      <c r="GU16" s="271"/>
      <c r="GV16" s="271"/>
      <c r="GW16" s="271"/>
      <c r="GX16" s="271"/>
      <c r="GY16" s="271"/>
      <c r="GZ16" s="271"/>
      <c r="HA16" s="271"/>
      <c r="HB16" s="271"/>
      <c r="HC16" s="271"/>
      <c r="HD16" s="271"/>
      <c r="HE16" s="271"/>
      <c r="HF16" s="271"/>
      <c r="HG16" s="271"/>
      <c r="HH16" s="271"/>
      <c r="HI16" s="271"/>
      <c r="HJ16" s="271"/>
      <c r="HK16" s="271"/>
      <c r="HL16" s="271"/>
      <c r="HM16" s="271"/>
      <c r="HN16" s="271"/>
      <c r="HO16" s="271"/>
      <c r="HP16" s="271"/>
      <c r="HQ16" s="271"/>
      <c r="HR16" s="271"/>
      <c r="HS16" s="271"/>
      <c r="HT16" s="271"/>
      <c r="HU16" s="271"/>
      <c r="HV16" s="271"/>
      <c r="HW16" s="271"/>
      <c r="HX16" s="271"/>
      <c r="HY16" s="271"/>
      <c r="HZ16" s="271"/>
      <c r="IA16" s="271"/>
      <c r="IB16" s="271"/>
      <c r="IC16" s="271"/>
      <c r="ID16" s="271"/>
      <c r="IE16" s="271"/>
      <c r="IF16" s="271"/>
      <c r="IG16" s="271"/>
      <c r="IH16" s="271"/>
      <c r="II16" s="271"/>
      <c r="IJ16" s="271"/>
      <c r="IK16" s="271"/>
      <c r="IL16" s="271"/>
      <c r="IM16" s="271"/>
      <c r="IN16" s="271"/>
      <c r="IO16" s="271"/>
      <c r="IP16" s="271"/>
      <c r="IQ16" s="271"/>
      <c r="IR16" s="271"/>
      <c r="IS16" s="271"/>
      <c r="IT16" s="271"/>
      <c r="IU16" s="271"/>
      <c r="IV16" s="271"/>
    </row>
    <row r="17" spans="1:256" s="276" customFormat="1" ht="13.5" customHeight="1">
      <c r="A17" s="272"/>
      <c r="B17" s="159"/>
      <c r="C17" s="159"/>
      <c r="D17" s="273" t="s">
        <v>41</v>
      </c>
      <c r="E17" s="159"/>
      <c r="F17" s="175">
        <v>2</v>
      </c>
      <c r="G17" s="274"/>
      <c r="H17" s="274"/>
      <c r="I17" s="260"/>
      <c r="J17" s="280"/>
      <c r="K17" s="280"/>
      <c r="L17" s="281"/>
      <c r="M17" s="282"/>
      <c r="N17" s="282"/>
      <c r="O17" s="282"/>
      <c r="P17" s="282"/>
      <c r="Q17" s="282"/>
      <c r="R17" s="282"/>
      <c r="S17" s="282"/>
      <c r="T17" s="282"/>
      <c r="U17" s="282"/>
    </row>
    <row r="18" spans="1:256" s="276" customFormat="1" ht="13.5" customHeight="1">
      <c r="A18" s="272"/>
      <c r="B18" s="159"/>
      <c r="C18" s="159"/>
      <c r="D18" s="273" t="s">
        <v>44</v>
      </c>
      <c r="E18" s="159"/>
      <c r="F18" s="175"/>
      <c r="G18" s="274"/>
      <c r="H18" s="274"/>
      <c r="I18" s="260"/>
      <c r="J18" s="278"/>
    </row>
    <row r="19" spans="1:256" s="132" customFormat="1" ht="27" customHeight="1">
      <c r="A19" s="157">
        <v>3</v>
      </c>
      <c r="B19" s="158" t="s">
        <v>32</v>
      </c>
      <c r="C19" s="159" t="s">
        <v>128</v>
      </c>
      <c r="D19" s="159" t="s">
        <v>129</v>
      </c>
      <c r="E19" s="160" t="s">
        <v>24</v>
      </c>
      <c r="F19" s="161">
        <f>ROUND(SUM(F21),3)</f>
        <v>8</v>
      </c>
      <c r="G19" s="9"/>
      <c r="H19" s="162">
        <f>ROUND(F19*G19,2)</f>
        <v>0</v>
      </c>
      <c r="I19" s="260" t="s">
        <v>65</v>
      </c>
      <c r="J19" s="261"/>
    </row>
    <row r="20" spans="1:256" s="270" customFormat="1" ht="54" customHeight="1">
      <c r="A20" s="262"/>
      <c r="B20" s="263"/>
      <c r="C20" s="264"/>
      <c r="D20" s="265" t="s">
        <v>130</v>
      </c>
      <c r="E20" s="266"/>
      <c r="F20" s="267"/>
      <c r="G20" s="268"/>
      <c r="H20" s="268"/>
      <c r="I20" s="269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1"/>
      <c r="AU20" s="271"/>
      <c r="AV20" s="271"/>
      <c r="AW20" s="271"/>
      <c r="AX20" s="271"/>
      <c r="AY20" s="271"/>
      <c r="AZ20" s="271"/>
      <c r="BA20" s="271"/>
      <c r="BB20" s="271"/>
      <c r="BC20" s="271"/>
      <c r="BD20" s="271"/>
      <c r="BE20" s="271"/>
      <c r="BF20" s="271"/>
      <c r="BG20" s="271"/>
      <c r="BH20" s="271"/>
      <c r="BI20" s="271"/>
      <c r="BJ20" s="271"/>
      <c r="BK20" s="271"/>
      <c r="BL20" s="271"/>
      <c r="BM20" s="271"/>
      <c r="BN20" s="271"/>
      <c r="BO20" s="271"/>
      <c r="BP20" s="271"/>
      <c r="BQ20" s="271"/>
      <c r="BR20" s="271"/>
      <c r="BS20" s="271"/>
      <c r="BT20" s="271"/>
      <c r="BU20" s="271"/>
      <c r="BV20" s="271"/>
      <c r="BW20" s="271"/>
      <c r="BX20" s="271"/>
      <c r="BY20" s="271"/>
      <c r="BZ20" s="271"/>
      <c r="CA20" s="271"/>
      <c r="CB20" s="271"/>
      <c r="CC20" s="271"/>
      <c r="CD20" s="271"/>
      <c r="CE20" s="271"/>
      <c r="CF20" s="271"/>
      <c r="CG20" s="271"/>
      <c r="CH20" s="271"/>
      <c r="CI20" s="271"/>
      <c r="CJ20" s="271"/>
      <c r="CK20" s="271"/>
      <c r="CL20" s="271"/>
      <c r="CM20" s="271"/>
      <c r="CN20" s="271"/>
      <c r="CO20" s="271"/>
      <c r="CP20" s="271"/>
      <c r="CQ20" s="271"/>
      <c r="CR20" s="271"/>
      <c r="CS20" s="271"/>
      <c r="CT20" s="271"/>
      <c r="CU20" s="271"/>
      <c r="CV20" s="271"/>
      <c r="CW20" s="271"/>
      <c r="CX20" s="271"/>
      <c r="CY20" s="271"/>
      <c r="CZ20" s="271"/>
      <c r="DA20" s="271"/>
      <c r="DB20" s="271"/>
      <c r="DC20" s="271"/>
      <c r="DD20" s="271"/>
      <c r="DE20" s="271"/>
      <c r="DF20" s="271"/>
      <c r="DG20" s="271"/>
      <c r="DH20" s="271"/>
      <c r="DI20" s="271"/>
      <c r="DJ20" s="271"/>
      <c r="DK20" s="271"/>
      <c r="DL20" s="271"/>
      <c r="DM20" s="271"/>
      <c r="DN20" s="271"/>
      <c r="DO20" s="271"/>
      <c r="DP20" s="271"/>
      <c r="DQ20" s="271"/>
      <c r="DR20" s="271"/>
      <c r="DS20" s="271"/>
      <c r="DT20" s="271"/>
      <c r="DU20" s="271"/>
      <c r="DV20" s="271"/>
      <c r="DW20" s="271"/>
      <c r="DX20" s="271"/>
      <c r="DY20" s="271"/>
      <c r="DZ20" s="271"/>
      <c r="EA20" s="271"/>
      <c r="EB20" s="271"/>
      <c r="EC20" s="271"/>
      <c r="ED20" s="271"/>
      <c r="EE20" s="271"/>
      <c r="EF20" s="271"/>
      <c r="EG20" s="271"/>
      <c r="EH20" s="271"/>
      <c r="EI20" s="271"/>
      <c r="EJ20" s="271"/>
      <c r="EK20" s="271"/>
      <c r="EL20" s="271"/>
      <c r="EM20" s="271"/>
      <c r="EN20" s="271"/>
      <c r="EO20" s="271"/>
      <c r="EP20" s="271"/>
      <c r="EQ20" s="271"/>
      <c r="ER20" s="271"/>
      <c r="ES20" s="271"/>
      <c r="ET20" s="271"/>
      <c r="EU20" s="271"/>
      <c r="EV20" s="271"/>
      <c r="EW20" s="271"/>
      <c r="EX20" s="271"/>
      <c r="EY20" s="271"/>
      <c r="EZ20" s="271"/>
      <c r="FA20" s="271"/>
      <c r="FB20" s="271"/>
      <c r="FC20" s="271"/>
      <c r="FD20" s="271"/>
      <c r="FE20" s="271"/>
      <c r="FF20" s="271"/>
      <c r="FG20" s="271"/>
      <c r="FH20" s="271"/>
      <c r="FI20" s="271"/>
      <c r="FJ20" s="271"/>
      <c r="FK20" s="271"/>
      <c r="FL20" s="271"/>
      <c r="FM20" s="271"/>
      <c r="FN20" s="271"/>
      <c r="FO20" s="271"/>
      <c r="FP20" s="271"/>
      <c r="FQ20" s="271"/>
      <c r="FR20" s="271"/>
      <c r="FS20" s="271"/>
      <c r="FT20" s="271"/>
      <c r="FU20" s="271"/>
      <c r="FV20" s="271"/>
      <c r="FW20" s="271"/>
      <c r="FX20" s="271"/>
      <c r="FY20" s="271"/>
      <c r="FZ20" s="271"/>
      <c r="GA20" s="271"/>
      <c r="GB20" s="271"/>
      <c r="GC20" s="271"/>
      <c r="GD20" s="271"/>
      <c r="GE20" s="271"/>
      <c r="GF20" s="271"/>
      <c r="GG20" s="271"/>
      <c r="GH20" s="271"/>
      <c r="GI20" s="271"/>
      <c r="GJ20" s="271"/>
      <c r="GK20" s="271"/>
      <c r="GL20" s="271"/>
      <c r="GM20" s="271"/>
      <c r="GN20" s="271"/>
      <c r="GO20" s="271"/>
      <c r="GP20" s="271"/>
      <c r="GQ20" s="271"/>
      <c r="GR20" s="271"/>
      <c r="GS20" s="271"/>
      <c r="GT20" s="271"/>
      <c r="GU20" s="271"/>
      <c r="GV20" s="271"/>
      <c r="GW20" s="271"/>
      <c r="GX20" s="271"/>
      <c r="GY20" s="271"/>
      <c r="GZ20" s="271"/>
      <c r="HA20" s="271"/>
      <c r="HB20" s="271"/>
      <c r="HC20" s="271"/>
      <c r="HD20" s="271"/>
      <c r="HE20" s="271"/>
      <c r="HF20" s="271"/>
      <c r="HG20" s="271"/>
      <c r="HH20" s="271"/>
      <c r="HI20" s="271"/>
      <c r="HJ20" s="271"/>
      <c r="HK20" s="271"/>
      <c r="HL20" s="271"/>
      <c r="HM20" s="271"/>
      <c r="HN20" s="271"/>
      <c r="HO20" s="271"/>
      <c r="HP20" s="271"/>
      <c r="HQ20" s="271"/>
      <c r="HR20" s="271"/>
      <c r="HS20" s="271"/>
      <c r="HT20" s="271"/>
      <c r="HU20" s="271"/>
      <c r="HV20" s="271"/>
      <c r="HW20" s="271"/>
      <c r="HX20" s="271"/>
      <c r="HY20" s="271"/>
      <c r="HZ20" s="271"/>
      <c r="IA20" s="271"/>
      <c r="IB20" s="271"/>
      <c r="IC20" s="271"/>
      <c r="ID20" s="271"/>
      <c r="IE20" s="271"/>
      <c r="IF20" s="271"/>
      <c r="IG20" s="271"/>
      <c r="IH20" s="271"/>
      <c r="II20" s="271"/>
      <c r="IJ20" s="271"/>
      <c r="IK20" s="271"/>
      <c r="IL20" s="271"/>
      <c r="IM20" s="271"/>
      <c r="IN20" s="271"/>
      <c r="IO20" s="271"/>
      <c r="IP20" s="271"/>
      <c r="IQ20" s="271"/>
      <c r="IR20" s="271"/>
      <c r="IS20" s="271"/>
      <c r="IT20" s="271"/>
      <c r="IU20" s="271"/>
      <c r="IV20" s="271"/>
    </row>
    <row r="21" spans="1:256" s="276" customFormat="1" ht="13.5" customHeight="1">
      <c r="A21" s="272"/>
      <c r="B21" s="159"/>
      <c r="C21" s="159"/>
      <c r="D21" s="273" t="s">
        <v>39</v>
      </c>
      <c r="E21" s="159"/>
      <c r="F21" s="175">
        <v>8</v>
      </c>
      <c r="G21" s="274"/>
      <c r="H21" s="274"/>
      <c r="I21" s="260"/>
      <c r="J21" s="275"/>
    </row>
    <row r="22" spans="1:256" s="276" customFormat="1" ht="13.5" customHeight="1">
      <c r="A22" s="272"/>
      <c r="B22" s="159"/>
      <c r="C22" s="159"/>
      <c r="D22" s="273" t="s">
        <v>44</v>
      </c>
      <c r="E22" s="159"/>
      <c r="F22" s="175"/>
      <c r="G22" s="274"/>
      <c r="H22" s="274"/>
      <c r="I22" s="260"/>
      <c r="J22" s="278"/>
    </row>
    <row r="23" spans="1:256" s="132" customFormat="1" ht="27" customHeight="1">
      <c r="A23" s="157">
        <v>4</v>
      </c>
      <c r="B23" s="158" t="s">
        <v>32</v>
      </c>
      <c r="C23" s="159" t="s">
        <v>131</v>
      </c>
      <c r="D23" s="159" t="s">
        <v>132</v>
      </c>
      <c r="E23" s="160" t="s">
        <v>24</v>
      </c>
      <c r="F23" s="161">
        <f>ROUND(SUM(F25:F28),3)</f>
        <v>82</v>
      </c>
      <c r="G23" s="9"/>
      <c r="H23" s="162">
        <f>ROUND(F23*G23,2)</f>
        <v>0</v>
      </c>
      <c r="I23" s="260" t="s">
        <v>65</v>
      </c>
      <c r="J23" s="261"/>
    </row>
    <row r="24" spans="1:256" s="132" customFormat="1" ht="40.5" customHeight="1">
      <c r="A24" s="168"/>
      <c r="B24" s="158"/>
      <c r="C24" s="159"/>
      <c r="D24" s="169" t="s">
        <v>133</v>
      </c>
      <c r="E24" s="159"/>
      <c r="F24" s="170"/>
      <c r="G24" s="171"/>
      <c r="H24" s="171"/>
      <c r="I24" s="172"/>
      <c r="J24" s="4"/>
      <c r="K24"/>
      <c r="L24"/>
      <c r="M24"/>
      <c r="N24"/>
      <c r="P24"/>
      <c r="Q24"/>
      <c r="R24"/>
      <c r="S24"/>
      <c r="T24" s="174"/>
    </row>
    <row r="25" spans="1:256" s="276" customFormat="1" ht="13.5" customHeight="1">
      <c r="A25" s="272"/>
      <c r="B25" s="159"/>
      <c r="C25" s="159"/>
      <c r="D25" s="273" t="s">
        <v>41</v>
      </c>
      <c r="E25" s="159"/>
      <c r="F25" s="175">
        <v>3</v>
      </c>
      <c r="G25" s="274"/>
      <c r="H25" s="274"/>
      <c r="I25" s="172"/>
      <c r="J25" s="278"/>
    </row>
    <row r="26" spans="1:256" s="276" customFormat="1" ht="13.5" customHeight="1">
      <c r="A26" s="272"/>
      <c r="B26" s="159"/>
      <c r="C26" s="159"/>
      <c r="D26" s="273" t="s">
        <v>39</v>
      </c>
      <c r="E26" s="159"/>
      <c r="F26" s="175">
        <v>21</v>
      </c>
      <c r="G26" s="274"/>
      <c r="H26" s="274"/>
      <c r="I26" s="260"/>
      <c r="J26" s="275"/>
    </row>
    <row r="27" spans="1:256" s="276" customFormat="1" ht="13.5" customHeight="1">
      <c r="A27" s="272"/>
      <c r="B27" s="159"/>
      <c r="C27" s="159"/>
      <c r="D27" s="273" t="s">
        <v>29</v>
      </c>
      <c r="E27" s="159"/>
      <c r="F27" s="175">
        <v>29</v>
      </c>
      <c r="G27" s="274"/>
      <c r="H27" s="274"/>
      <c r="I27" s="260"/>
      <c r="J27" s="275"/>
    </row>
    <row r="28" spans="1:256" s="276" customFormat="1" ht="13.5" customHeight="1">
      <c r="A28" s="272"/>
      <c r="B28" s="159"/>
      <c r="C28" s="159"/>
      <c r="D28" s="273" t="s">
        <v>40</v>
      </c>
      <c r="E28" s="159"/>
      <c r="F28" s="175">
        <v>29</v>
      </c>
      <c r="G28" s="274"/>
      <c r="H28" s="274"/>
      <c r="I28" s="260"/>
      <c r="J28" s="275"/>
    </row>
    <row r="29" spans="1:256" s="276" customFormat="1" ht="13.5" customHeight="1">
      <c r="A29" s="272"/>
      <c r="B29" s="159"/>
      <c r="C29" s="159"/>
      <c r="D29" s="273" t="s">
        <v>44</v>
      </c>
      <c r="E29" s="159"/>
      <c r="F29" s="175"/>
      <c r="G29" s="274"/>
      <c r="H29" s="274"/>
      <c r="I29" s="260"/>
      <c r="J29" s="278"/>
    </row>
    <row r="30" spans="1:256" s="132" customFormat="1" ht="27" customHeight="1">
      <c r="A30" s="157">
        <v>5</v>
      </c>
      <c r="B30" s="158" t="s">
        <v>32</v>
      </c>
      <c r="C30" s="159" t="s">
        <v>134</v>
      </c>
      <c r="D30" s="159" t="s">
        <v>135</v>
      </c>
      <c r="E30" s="160" t="s">
        <v>24</v>
      </c>
      <c r="F30" s="161">
        <f>ROUND(SUM(F32),3)</f>
        <v>6</v>
      </c>
      <c r="G30" s="9"/>
      <c r="H30" s="162">
        <f>ROUND(F30*G30,2)</f>
        <v>0</v>
      </c>
      <c r="I30" s="260" t="s">
        <v>65</v>
      </c>
      <c r="J30" s="261"/>
    </row>
    <row r="31" spans="1:256" s="132" customFormat="1" ht="40.5" customHeight="1">
      <c r="A31" s="168"/>
      <c r="B31" s="158"/>
      <c r="C31" s="159"/>
      <c r="D31" s="169" t="s">
        <v>136</v>
      </c>
      <c r="E31" s="159"/>
      <c r="F31" s="170"/>
      <c r="G31" s="171"/>
      <c r="H31" s="171"/>
      <c r="I31" s="172"/>
      <c r="J31" s="4"/>
      <c r="K31"/>
      <c r="L31"/>
      <c r="M31"/>
      <c r="N31"/>
      <c r="O31"/>
      <c r="P31"/>
      <c r="Q31"/>
      <c r="R31"/>
      <c r="S31"/>
      <c r="T31" s="174"/>
    </row>
    <row r="32" spans="1:256" s="276" customFormat="1" ht="13.5" customHeight="1">
      <c r="A32" s="272"/>
      <c r="B32" s="159"/>
      <c r="C32" s="159"/>
      <c r="D32" s="273" t="s">
        <v>39</v>
      </c>
      <c r="E32" s="159"/>
      <c r="F32" s="175">
        <v>6</v>
      </c>
      <c r="G32" s="274"/>
      <c r="H32" s="274"/>
      <c r="I32" s="260"/>
      <c r="J32" s="275"/>
    </row>
    <row r="33" spans="1:21" s="276" customFormat="1" ht="13.5" customHeight="1">
      <c r="A33" s="272"/>
      <c r="B33" s="159"/>
      <c r="C33" s="159"/>
      <c r="D33" s="273" t="s">
        <v>44</v>
      </c>
      <c r="E33" s="159"/>
      <c r="F33" s="175"/>
      <c r="G33" s="274"/>
      <c r="H33" s="274"/>
      <c r="I33" s="260"/>
      <c r="J33" s="278"/>
    </row>
    <row r="34" spans="1:21" s="132" customFormat="1" ht="27" customHeight="1">
      <c r="A34" s="157">
        <v>6</v>
      </c>
      <c r="B34" s="158" t="s">
        <v>32</v>
      </c>
      <c r="C34" s="159" t="s">
        <v>137</v>
      </c>
      <c r="D34" s="159" t="s">
        <v>138</v>
      </c>
      <c r="E34" s="160" t="s">
        <v>24</v>
      </c>
      <c r="F34" s="161">
        <f>ROUND(SUM(F36:F38),3)</f>
        <v>66</v>
      </c>
      <c r="G34" s="9"/>
      <c r="H34" s="162">
        <f>ROUND(F34*G34,2)</f>
        <v>0</v>
      </c>
      <c r="I34" s="260" t="s">
        <v>65</v>
      </c>
      <c r="J34" s="261"/>
    </row>
    <row r="35" spans="1:21" s="132" customFormat="1" ht="40.5" customHeight="1">
      <c r="A35" s="168"/>
      <c r="B35" s="158"/>
      <c r="C35" s="159"/>
      <c r="D35" s="169" t="s">
        <v>139</v>
      </c>
      <c r="E35" s="159"/>
      <c r="F35" s="170"/>
      <c r="G35" s="171"/>
      <c r="H35" s="171"/>
      <c r="I35" s="172"/>
      <c r="J35" s="4"/>
      <c r="K35"/>
      <c r="L35"/>
      <c r="M35"/>
      <c r="N35"/>
      <c r="O35"/>
      <c r="P35"/>
      <c r="Q35"/>
      <c r="R35"/>
      <c r="S35"/>
      <c r="T35" s="174"/>
    </row>
    <row r="36" spans="1:21" s="276" customFormat="1" ht="13.5" customHeight="1">
      <c r="A36" s="272"/>
      <c r="B36" s="159"/>
      <c r="C36" s="159"/>
      <c r="D36" s="273" t="s">
        <v>39</v>
      </c>
      <c r="E36" s="159"/>
      <c r="F36" s="175">
        <v>12</v>
      </c>
      <c r="G36" s="274"/>
      <c r="H36" s="274"/>
      <c r="I36" s="260"/>
      <c r="J36" s="275"/>
    </row>
    <row r="37" spans="1:21" s="276" customFormat="1" ht="13.5" customHeight="1">
      <c r="A37" s="272"/>
      <c r="B37" s="159"/>
      <c r="C37" s="159"/>
      <c r="D37" s="273" t="s">
        <v>29</v>
      </c>
      <c r="E37" s="159"/>
      <c r="F37" s="175">
        <v>28</v>
      </c>
      <c r="G37" s="274"/>
      <c r="H37" s="274"/>
      <c r="I37" s="260"/>
      <c r="J37" s="275"/>
    </row>
    <row r="38" spans="1:21" s="276" customFormat="1" ht="13.5" customHeight="1">
      <c r="A38" s="272"/>
      <c r="B38" s="159"/>
      <c r="C38" s="159"/>
      <c r="D38" s="273" t="s">
        <v>40</v>
      </c>
      <c r="E38" s="159"/>
      <c r="F38" s="175">
        <v>26</v>
      </c>
      <c r="G38" s="274"/>
      <c r="H38" s="274"/>
      <c r="I38" s="260"/>
      <c r="J38" s="275"/>
    </row>
    <row r="39" spans="1:21" s="276" customFormat="1" ht="13.5" customHeight="1">
      <c r="A39" s="272"/>
      <c r="B39" s="159"/>
      <c r="C39" s="159"/>
      <c r="D39" s="273" t="s">
        <v>44</v>
      </c>
      <c r="E39" s="159"/>
      <c r="F39" s="175"/>
      <c r="G39" s="274"/>
      <c r="H39" s="274"/>
      <c r="I39" s="260"/>
      <c r="J39" s="278"/>
    </row>
    <row r="40" spans="1:21" s="132" customFormat="1" ht="27" customHeight="1">
      <c r="A40" s="157">
        <v>7</v>
      </c>
      <c r="B40" s="158" t="s">
        <v>32</v>
      </c>
      <c r="C40" s="159" t="s">
        <v>140</v>
      </c>
      <c r="D40" s="159" t="s">
        <v>141</v>
      </c>
      <c r="E40" s="160" t="s">
        <v>24</v>
      </c>
      <c r="F40" s="161">
        <f>ROUND(SUM(F42),3)</f>
        <v>36</v>
      </c>
      <c r="G40" s="9"/>
      <c r="H40" s="162">
        <f>ROUND(F40*G40,2)</f>
        <v>0</v>
      </c>
      <c r="I40" s="260" t="s">
        <v>65</v>
      </c>
      <c r="J40" s="261"/>
    </row>
    <row r="41" spans="1:21" s="276" customFormat="1" ht="27" customHeight="1">
      <c r="A41" s="272"/>
      <c r="B41" s="159"/>
      <c r="C41" s="159"/>
      <c r="D41" s="273" t="s">
        <v>142</v>
      </c>
      <c r="E41" s="159"/>
      <c r="F41" s="175"/>
      <c r="G41" s="274"/>
      <c r="H41" s="274"/>
      <c r="I41" s="260"/>
      <c r="J41" s="189"/>
      <c r="K41" s="280"/>
      <c r="L41" s="281"/>
      <c r="M41" s="282"/>
      <c r="N41" s="283"/>
      <c r="O41" s="282"/>
      <c r="P41" s="282"/>
      <c r="Q41" s="282"/>
      <c r="R41" s="282"/>
      <c r="S41" s="282"/>
      <c r="T41" s="282"/>
      <c r="U41" s="282"/>
    </row>
    <row r="42" spans="1:21" s="276" customFormat="1" ht="13.5" customHeight="1">
      <c r="A42" s="272"/>
      <c r="B42" s="159"/>
      <c r="C42" s="159"/>
      <c r="D42" s="273" t="s">
        <v>39</v>
      </c>
      <c r="E42" s="159"/>
      <c r="F42" s="175">
        <v>36</v>
      </c>
      <c r="G42" s="274"/>
      <c r="H42" s="274"/>
      <c r="I42" s="260"/>
      <c r="J42" s="284"/>
      <c r="L42" s="285"/>
      <c r="N42" s="285"/>
    </row>
    <row r="43" spans="1:21" s="276" customFormat="1" ht="13.5" customHeight="1">
      <c r="A43" s="272"/>
      <c r="B43" s="159"/>
      <c r="C43" s="159"/>
      <c r="D43" s="273" t="s">
        <v>44</v>
      </c>
      <c r="E43" s="159"/>
      <c r="F43" s="175"/>
      <c r="G43" s="274"/>
      <c r="H43" s="274"/>
      <c r="I43" s="260"/>
      <c r="J43" s="278"/>
    </row>
    <row r="44" spans="1:21" s="132" customFormat="1" ht="27" customHeight="1">
      <c r="A44" s="157">
        <v>8</v>
      </c>
      <c r="B44" s="158" t="s">
        <v>32</v>
      </c>
      <c r="C44" s="159" t="s">
        <v>143</v>
      </c>
      <c r="D44" s="159" t="s">
        <v>144</v>
      </c>
      <c r="E44" s="160" t="s">
        <v>24</v>
      </c>
      <c r="F44" s="161">
        <f>ROUND(SUM(F46:F48),3)</f>
        <v>30</v>
      </c>
      <c r="G44" s="9"/>
      <c r="H44" s="162">
        <f>ROUND(F44*G44,2)</f>
        <v>0</v>
      </c>
      <c r="I44" s="260" t="s">
        <v>65</v>
      </c>
      <c r="J44" s="261"/>
    </row>
    <row r="45" spans="1:21" s="132" customFormat="1" ht="40.5" customHeight="1">
      <c r="A45" s="168"/>
      <c r="B45" s="158"/>
      <c r="C45" s="159"/>
      <c r="D45" s="169" t="s">
        <v>145</v>
      </c>
      <c r="E45" s="159"/>
      <c r="F45" s="170"/>
      <c r="G45" s="171"/>
      <c r="H45" s="171"/>
      <c r="I45" s="172"/>
      <c r="J45" s="4"/>
      <c r="K45"/>
      <c r="L45"/>
      <c r="M45"/>
      <c r="N45"/>
      <c r="P45"/>
      <c r="Q45"/>
      <c r="R45"/>
      <c r="S45"/>
      <c r="T45" s="174"/>
    </row>
    <row r="46" spans="1:21" s="276" customFormat="1" ht="13.5" customHeight="1">
      <c r="A46" s="272"/>
      <c r="B46" s="159"/>
      <c r="C46" s="159"/>
      <c r="D46" s="273" t="s">
        <v>39</v>
      </c>
      <c r="E46" s="159"/>
      <c r="F46" s="175">
        <v>14</v>
      </c>
      <c r="G46" s="274"/>
      <c r="H46" s="274"/>
      <c r="I46" s="260"/>
      <c r="J46" s="278"/>
    </row>
    <row r="47" spans="1:21" s="276" customFormat="1" ht="13.5" customHeight="1">
      <c r="A47" s="272"/>
      <c r="B47" s="159"/>
      <c r="C47" s="159"/>
      <c r="D47" s="273" t="s">
        <v>29</v>
      </c>
      <c r="E47" s="159"/>
      <c r="F47" s="175">
        <v>8</v>
      </c>
      <c r="G47" s="274"/>
      <c r="H47" s="274"/>
      <c r="I47" s="260"/>
      <c r="J47" s="275"/>
    </row>
    <row r="48" spans="1:21" s="276" customFormat="1" ht="13.5" customHeight="1">
      <c r="A48" s="272"/>
      <c r="B48" s="159"/>
      <c r="C48" s="159"/>
      <c r="D48" s="273" t="s">
        <v>40</v>
      </c>
      <c r="E48" s="159"/>
      <c r="F48" s="175">
        <v>8</v>
      </c>
      <c r="G48" s="274"/>
      <c r="H48" s="274"/>
      <c r="I48" s="260"/>
      <c r="J48" s="275"/>
    </row>
    <row r="49" spans="1:21" s="276" customFormat="1" ht="13.5" customHeight="1">
      <c r="A49" s="272"/>
      <c r="B49" s="159"/>
      <c r="C49" s="159"/>
      <c r="D49" s="273" t="s">
        <v>44</v>
      </c>
      <c r="E49" s="159"/>
      <c r="F49" s="175"/>
      <c r="G49" s="274"/>
      <c r="H49" s="274"/>
      <c r="I49" s="260"/>
      <c r="J49" s="278"/>
    </row>
    <row r="50" spans="1:21" s="132" customFormat="1" ht="13.5" customHeight="1">
      <c r="A50" s="157">
        <v>9</v>
      </c>
      <c r="B50" s="158" t="s">
        <v>32</v>
      </c>
      <c r="C50" s="159" t="s">
        <v>146</v>
      </c>
      <c r="D50" s="159" t="s">
        <v>147</v>
      </c>
      <c r="E50" s="160" t="s">
        <v>24</v>
      </c>
      <c r="F50" s="161">
        <f>ROUND(SUM(F52:F54),3)</f>
        <v>5</v>
      </c>
      <c r="G50" s="9"/>
      <c r="H50" s="162">
        <f>ROUND(F50*G50,2)</f>
        <v>0</v>
      </c>
      <c r="I50" s="260" t="s">
        <v>65</v>
      </c>
      <c r="J50" s="261"/>
      <c r="L50" s="186"/>
      <c r="M50" s="286"/>
    </row>
    <row r="51" spans="1:21" s="276" customFormat="1" ht="27" customHeight="1">
      <c r="A51" s="272"/>
      <c r="B51" s="159"/>
      <c r="C51" s="159"/>
      <c r="D51" s="273" t="s">
        <v>148</v>
      </c>
      <c r="E51" s="159"/>
      <c r="F51" s="175"/>
      <c r="G51" s="274"/>
      <c r="H51" s="274"/>
      <c r="I51" s="260"/>
      <c r="J51" s="261"/>
      <c r="K51" s="280"/>
      <c r="L51" s="281"/>
      <c r="M51" s="282"/>
      <c r="N51" s="282"/>
      <c r="O51" s="282"/>
      <c r="P51" s="282"/>
      <c r="Q51" s="282"/>
      <c r="R51" s="282"/>
      <c r="S51" s="282"/>
      <c r="T51" s="282"/>
      <c r="U51" s="282"/>
    </row>
    <row r="52" spans="1:21" s="276" customFormat="1" ht="13.5" customHeight="1">
      <c r="A52" s="272"/>
      <c r="B52" s="159"/>
      <c r="C52" s="159"/>
      <c r="D52" s="273" t="s">
        <v>39</v>
      </c>
      <c r="E52" s="159"/>
      <c r="F52" s="175">
        <v>1</v>
      </c>
      <c r="G52" s="274"/>
      <c r="H52" s="274"/>
      <c r="I52" s="260"/>
      <c r="J52" s="287"/>
    </row>
    <row r="53" spans="1:21" s="276" customFormat="1" ht="13.5" customHeight="1">
      <c r="A53" s="272"/>
      <c r="B53" s="159"/>
      <c r="C53" s="159"/>
      <c r="D53" s="273" t="s">
        <v>29</v>
      </c>
      <c r="E53" s="159"/>
      <c r="F53" s="175">
        <v>2</v>
      </c>
      <c r="G53" s="274"/>
      <c r="H53" s="274"/>
      <c r="I53" s="260"/>
      <c r="J53" s="275"/>
    </row>
    <row r="54" spans="1:21" s="276" customFormat="1" ht="13.5" customHeight="1">
      <c r="A54" s="272"/>
      <c r="B54" s="159"/>
      <c r="C54" s="159"/>
      <c r="D54" s="273" t="s">
        <v>40</v>
      </c>
      <c r="E54" s="159"/>
      <c r="F54" s="175">
        <v>2</v>
      </c>
      <c r="G54" s="274"/>
      <c r="H54" s="274"/>
      <c r="I54" s="260"/>
      <c r="J54" s="275"/>
    </row>
    <row r="55" spans="1:21" s="276" customFormat="1" ht="13.5" customHeight="1">
      <c r="A55" s="272"/>
      <c r="B55" s="159"/>
      <c r="C55" s="159"/>
      <c r="D55" s="273" t="s">
        <v>44</v>
      </c>
      <c r="E55" s="159"/>
      <c r="F55" s="175"/>
      <c r="G55" s="274"/>
      <c r="H55" s="274"/>
      <c r="I55" s="260"/>
      <c r="J55" s="278"/>
    </row>
    <row r="56" spans="1:21" s="132" customFormat="1" ht="27" customHeight="1">
      <c r="A56" s="157">
        <v>10</v>
      </c>
      <c r="B56" s="158" t="s">
        <v>32</v>
      </c>
      <c r="C56" s="159" t="s">
        <v>149</v>
      </c>
      <c r="D56" s="159" t="s">
        <v>150</v>
      </c>
      <c r="E56" s="160" t="s">
        <v>24</v>
      </c>
      <c r="F56" s="161">
        <f>ROUND(SUM(F58:F60),3)</f>
        <v>5</v>
      </c>
      <c r="G56" s="9"/>
      <c r="H56" s="162">
        <f>ROUND(F56*G56,2)</f>
        <v>0</v>
      </c>
      <c r="I56" s="260" t="s">
        <v>65</v>
      </c>
      <c r="J56" s="261"/>
      <c r="L56" s="186"/>
      <c r="M56" s="286"/>
    </row>
    <row r="57" spans="1:21" s="276" customFormat="1" ht="27" customHeight="1">
      <c r="A57" s="272"/>
      <c r="B57" s="159"/>
      <c r="C57" s="159"/>
      <c r="D57" s="273" t="s">
        <v>151</v>
      </c>
      <c r="E57" s="159"/>
      <c r="F57" s="175"/>
      <c r="G57" s="274"/>
      <c r="H57" s="274"/>
      <c r="I57" s="260"/>
      <c r="J57" s="261"/>
      <c r="K57" s="280"/>
      <c r="L57" s="281"/>
      <c r="M57" s="282"/>
      <c r="N57" s="282"/>
      <c r="O57" s="282"/>
      <c r="P57" s="282"/>
      <c r="Q57" s="282"/>
      <c r="R57" s="282"/>
      <c r="S57" s="282"/>
      <c r="T57" s="282"/>
      <c r="U57" s="282"/>
    </row>
    <row r="58" spans="1:21" s="276" customFormat="1" ht="13.5" customHeight="1">
      <c r="A58" s="272"/>
      <c r="B58" s="159"/>
      <c r="C58" s="159"/>
      <c r="D58" s="273" t="s">
        <v>39</v>
      </c>
      <c r="E58" s="159"/>
      <c r="F58" s="175">
        <v>1</v>
      </c>
      <c r="G58" s="274"/>
      <c r="H58" s="274"/>
      <c r="I58" s="260"/>
      <c r="J58" s="287"/>
    </row>
    <row r="59" spans="1:21" s="276" customFormat="1" ht="13.5" customHeight="1">
      <c r="A59" s="272"/>
      <c r="B59" s="159"/>
      <c r="C59" s="159"/>
      <c r="D59" s="273" t="s">
        <v>29</v>
      </c>
      <c r="E59" s="159"/>
      <c r="F59" s="175">
        <v>2</v>
      </c>
      <c r="G59" s="274"/>
      <c r="H59" s="274"/>
      <c r="I59" s="260"/>
      <c r="J59" s="275"/>
    </row>
    <row r="60" spans="1:21" s="276" customFormat="1" ht="13.5" customHeight="1">
      <c r="A60" s="272"/>
      <c r="B60" s="159"/>
      <c r="C60" s="159"/>
      <c r="D60" s="273" t="s">
        <v>40</v>
      </c>
      <c r="E60" s="159"/>
      <c r="F60" s="175">
        <v>2</v>
      </c>
      <c r="G60" s="274"/>
      <c r="H60" s="274"/>
      <c r="I60" s="260"/>
      <c r="J60" s="275"/>
    </row>
    <row r="61" spans="1:21" s="276" customFormat="1" ht="13.5" customHeight="1">
      <c r="A61" s="272"/>
      <c r="B61" s="159"/>
      <c r="C61" s="159"/>
      <c r="D61" s="273" t="s">
        <v>44</v>
      </c>
      <c r="E61" s="159"/>
      <c r="F61" s="175"/>
      <c r="G61" s="274"/>
      <c r="H61" s="274"/>
      <c r="I61" s="260"/>
      <c r="J61" s="278"/>
    </row>
    <row r="62" spans="1:21" s="132" customFormat="1" ht="27" customHeight="1">
      <c r="A62" s="157">
        <v>11</v>
      </c>
      <c r="B62" s="158" t="s">
        <v>32</v>
      </c>
      <c r="C62" s="159" t="s">
        <v>152</v>
      </c>
      <c r="D62" s="159" t="s">
        <v>153</v>
      </c>
      <c r="E62" s="160" t="s">
        <v>24</v>
      </c>
      <c r="F62" s="161">
        <f>ROUND(SUM(F64:F65),3)</f>
        <v>8</v>
      </c>
      <c r="G62" s="9"/>
      <c r="H62" s="162">
        <f>ROUND(F62*G62,2)</f>
        <v>0</v>
      </c>
      <c r="I62" s="260" t="s">
        <v>65</v>
      </c>
      <c r="J62" s="261"/>
    </row>
    <row r="63" spans="1:21" s="132" customFormat="1" ht="40.5" customHeight="1">
      <c r="A63" s="168"/>
      <c r="B63" s="158"/>
      <c r="C63" s="159"/>
      <c r="D63" s="169" t="s">
        <v>154</v>
      </c>
      <c r="E63" s="159"/>
      <c r="F63" s="170"/>
      <c r="G63" s="171"/>
      <c r="H63" s="171"/>
      <c r="I63" s="172"/>
      <c r="J63" s="4"/>
      <c r="K63"/>
      <c r="L63"/>
      <c r="M63"/>
      <c r="N63"/>
      <c r="P63"/>
      <c r="Q63"/>
      <c r="R63"/>
      <c r="S63"/>
      <c r="T63" s="174"/>
    </row>
    <row r="64" spans="1:21" s="276" customFormat="1" ht="13.5" customHeight="1">
      <c r="A64" s="272"/>
      <c r="B64" s="159"/>
      <c r="C64" s="159"/>
      <c r="D64" s="273" t="s">
        <v>29</v>
      </c>
      <c r="E64" s="159"/>
      <c r="F64" s="175">
        <v>4</v>
      </c>
      <c r="G64" s="274"/>
      <c r="H64" s="274"/>
      <c r="I64" s="260"/>
      <c r="J64" s="284"/>
    </row>
    <row r="65" spans="1:256" s="276" customFormat="1" ht="13.5" customHeight="1">
      <c r="A65" s="272"/>
      <c r="B65" s="159"/>
      <c r="C65" s="159"/>
      <c r="D65" s="273" t="s">
        <v>40</v>
      </c>
      <c r="E65" s="159"/>
      <c r="F65" s="175">
        <v>4</v>
      </c>
      <c r="G65" s="274"/>
      <c r="H65" s="274"/>
      <c r="I65" s="260"/>
      <c r="J65" s="275"/>
      <c r="Q65" s="285"/>
    </row>
    <row r="66" spans="1:256" s="276" customFormat="1" ht="13.5" customHeight="1">
      <c r="A66" s="272"/>
      <c r="B66" s="159"/>
      <c r="C66" s="159"/>
      <c r="D66" s="273" t="s">
        <v>44</v>
      </c>
      <c r="E66" s="159"/>
      <c r="F66" s="175"/>
      <c r="G66" s="274"/>
      <c r="H66" s="274"/>
      <c r="I66" s="260"/>
      <c r="J66" s="288"/>
    </row>
    <row r="67" spans="1:256" s="132" customFormat="1" ht="27" customHeight="1">
      <c r="A67" s="157">
        <v>12</v>
      </c>
      <c r="B67" s="158" t="s">
        <v>32</v>
      </c>
      <c r="C67" s="159" t="s">
        <v>155</v>
      </c>
      <c r="D67" s="159" t="s">
        <v>156</v>
      </c>
      <c r="E67" s="160" t="s">
        <v>24</v>
      </c>
      <c r="F67" s="161">
        <f>ROUND(SUM(F69:F71),3)</f>
        <v>32</v>
      </c>
      <c r="G67" s="9"/>
      <c r="H67" s="162">
        <f>ROUND(F67*G67,2)</f>
        <v>0</v>
      </c>
      <c r="I67" s="260" t="s">
        <v>65</v>
      </c>
      <c r="J67" s="261"/>
      <c r="L67" s="186"/>
      <c r="M67" s="286"/>
    </row>
    <row r="68" spans="1:256" s="270" customFormat="1" ht="54" customHeight="1">
      <c r="A68" s="262"/>
      <c r="B68" s="263"/>
      <c r="C68" s="264"/>
      <c r="D68" s="265" t="s">
        <v>157</v>
      </c>
      <c r="E68" s="266"/>
      <c r="F68" s="267"/>
      <c r="G68" s="268"/>
      <c r="H68" s="268"/>
      <c r="I68" s="269"/>
      <c r="J68" s="189"/>
      <c r="K68" s="289"/>
      <c r="L68" s="290"/>
      <c r="M68" s="290"/>
      <c r="N68" s="290"/>
      <c r="O68" s="290"/>
      <c r="P68" s="291"/>
      <c r="Q68" s="292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/>
      <c r="AO68" s="271"/>
      <c r="AP68" s="271"/>
      <c r="AQ68" s="271"/>
      <c r="AR68" s="271"/>
      <c r="AS68" s="271"/>
      <c r="AT68" s="271"/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271"/>
      <c r="BX68" s="271"/>
      <c r="BY68" s="271"/>
      <c r="BZ68" s="271"/>
      <c r="CA68" s="271"/>
      <c r="CB68" s="271"/>
      <c r="CC68" s="271"/>
      <c r="CD68" s="271"/>
      <c r="CE68" s="271"/>
      <c r="CF68" s="271"/>
      <c r="CG68" s="271"/>
      <c r="CH68" s="271"/>
      <c r="CI68" s="271"/>
      <c r="CJ68" s="271"/>
      <c r="CK68" s="271"/>
      <c r="CL68" s="271"/>
      <c r="CM68" s="271"/>
      <c r="CN68" s="271"/>
      <c r="CO68" s="271"/>
      <c r="CP68" s="271"/>
      <c r="CQ68" s="271"/>
      <c r="CR68" s="271"/>
      <c r="CS68" s="271"/>
      <c r="CT68" s="271"/>
      <c r="CU68" s="271"/>
      <c r="CV68" s="271"/>
      <c r="CW68" s="271"/>
      <c r="CX68" s="271"/>
      <c r="CY68" s="271"/>
      <c r="CZ68" s="271"/>
      <c r="DA68" s="271"/>
      <c r="DB68" s="271"/>
      <c r="DC68" s="271"/>
      <c r="DD68" s="271"/>
      <c r="DE68" s="271"/>
      <c r="DF68" s="271"/>
      <c r="DG68" s="271"/>
      <c r="DH68" s="271"/>
      <c r="DI68" s="271"/>
      <c r="DJ68" s="271"/>
      <c r="DK68" s="271"/>
      <c r="DL68" s="271"/>
      <c r="DM68" s="271"/>
      <c r="DN68" s="271"/>
      <c r="DO68" s="271"/>
      <c r="DP68" s="271"/>
      <c r="DQ68" s="271"/>
      <c r="DR68" s="271"/>
      <c r="DS68" s="271"/>
      <c r="DT68" s="271"/>
      <c r="DU68" s="271"/>
      <c r="DV68" s="271"/>
      <c r="DW68" s="271"/>
      <c r="DX68" s="271"/>
      <c r="DY68" s="271"/>
      <c r="DZ68" s="271"/>
      <c r="EA68" s="271"/>
      <c r="EB68" s="271"/>
      <c r="EC68" s="271"/>
      <c r="ED68" s="271"/>
      <c r="EE68" s="271"/>
      <c r="EF68" s="271"/>
      <c r="EG68" s="271"/>
      <c r="EH68" s="271"/>
      <c r="EI68" s="271"/>
      <c r="EJ68" s="271"/>
      <c r="EK68" s="271"/>
      <c r="EL68" s="271"/>
      <c r="EM68" s="271"/>
      <c r="EN68" s="271"/>
      <c r="EO68" s="271"/>
      <c r="EP68" s="271"/>
      <c r="EQ68" s="271"/>
      <c r="ER68" s="271"/>
      <c r="ES68" s="271"/>
      <c r="ET68" s="271"/>
      <c r="EU68" s="271"/>
      <c r="EV68" s="271"/>
      <c r="EW68" s="271"/>
      <c r="EX68" s="271"/>
      <c r="EY68" s="271"/>
      <c r="EZ68" s="271"/>
      <c r="FA68" s="271"/>
      <c r="FB68" s="271"/>
      <c r="FC68" s="271"/>
      <c r="FD68" s="271"/>
      <c r="FE68" s="271"/>
      <c r="FF68" s="271"/>
      <c r="FG68" s="271"/>
      <c r="FH68" s="271"/>
      <c r="FI68" s="271"/>
      <c r="FJ68" s="271"/>
      <c r="FK68" s="271"/>
      <c r="FL68" s="271"/>
      <c r="FM68" s="271"/>
      <c r="FN68" s="271"/>
      <c r="FO68" s="271"/>
      <c r="FP68" s="271"/>
      <c r="FQ68" s="271"/>
      <c r="FR68" s="271"/>
      <c r="FS68" s="271"/>
      <c r="FT68" s="271"/>
      <c r="FU68" s="271"/>
      <c r="FV68" s="271"/>
      <c r="FW68" s="271"/>
      <c r="FX68" s="271"/>
      <c r="FY68" s="271"/>
      <c r="FZ68" s="271"/>
      <c r="GA68" s="271"/>
      <c r="GB68" s="271"/>
      <c r="GC68" s="271"/>
      <c r="GD68" s="271"/>
      <c r="GE68" s="271"/>
      <c r="GF68" s="271"/>
      <c r="GG68" s="271"/>
      <c r="GH68" s="271"/>
      <c r="GI68" s="271"/>
      <c r="GJ68" s="271"/>
      <c r="GK68" s="271"/>
      <c r="GL68" s="271"/>
      <c r="GM68" s="271"/>
      <c r="GN68" s="271"/>
      <c r="GO68" s="271"/>
      <c r="GP68" s="271"/>
      <c r="GQ68" s="271"/>
      <c r="GR68" s="271"/>
      <c r="GS68" s="271"/>
      <c r="GT68" s="271"/>
      <c r="GU68" s="271"/>
      <c r="GV68" s="271"/>
      <c r="GW68" s="271"/>
      <c r="GX68" s="271"/>
      <c r="GY68" s="271"/>
      <c r="GZ68" s="271"/>
      <c r="HA68" s="271"/>
      <c r="HB68" s="271"/>
      <c r="HC68" s="271"/>
      <c r="HD68" s="271"/>
      <c r="HE68" s="271"/>
      <c r="HF68" s="271"/>
      <c r="HG68" s="271"/>
      <c r="HH68" s="271"/>
      <c r="HI68" s="271"/>
      <c r="HJ68" s="271"/>
      <c r="HK68" s="271"/>
      <c r="HL68" s="271"/>
      <c r="HM68" s="271"/>
      <c r="HN68" s="271"/>
      <c r="HO68" s="271"/>
      <c r="HP68" s="271"/>
      <c r="HQ68" s="271"/>
      <c r="HR68" s="271"/>
      <c r="HS68" s="271"/>
      <c r="HT68" s="271"/>
      <c r="HU68" s="271"/>
      <c r="HV68" s="271"/>
      <c r="HW68" s="271"/>
      <c r="HX68" s="271"/>
      <c r="HY68" s="271"/>
      <c r="HZ68" s="271"/>
      <c r="IA68" s="271"/>
      <c r="IB68" s="271"/>
      <c r="IC68" s="271"/>
      <c r="ID68" s="271"/>
      <c r="IE68" s="271"/>
      <c r="IF68" s="271"/>
      <c r="IG68" s="271"/>
      <c r="IH68" s="271"/>
      <c r="II68" s="271"/>
      <c r="IJ68" s="271"/>
      <c r="IK68" s="271"/>
      <c r="IL68" s="271"/>
      <c r="IM68" s="271"/>
      <c r="IN68" s="271"/>
      <c r="IO68" s="271"/>
      <c r="IP68" s="271"/>
      <c r="IQ68" s="271"/>
      <c r="IR68" s="271"/>
      <c r="IS68" s="271"/>
      <c r="IT68" s="271"/>
      <c r="IU68" s="271"/>
      <c r="IV68" s="271"/>
    </row>
    <row r="69" spans="1:256" s="276" customFormat="1" ht="13.5" customHeight="1">
      <c r="A69" s="272"/>
      <c r="B69" s="159"/>
      <c r="C69" s="159"/>
      <c r="D69" s="273" t="s">
        <v>39</v>
      </c>
      <c r="E69" s="159"/>
      <c r="F69" s="175">
        <v>6</v>
      </c>
      <c r="G69" s="274"/>
      <c r="H69" s="274"/>
      <c r="I69" s="269"/>
      <c r="J69" s="293"/>
    </row>
    <row r="70" spans="1:256" s="276" customFormat="1" ht="13.5" customHeight="1">
      <c r="A70" s="272"/>
      <c r="B70" s="159"/>
      <c r="C70" s="159"/>
      <c r="D70" s="273" t="s">
        <v>29</v>
      </c>
      <c r="E70" s="159"/>
      <c r="F70" s="175">
        <v>14</v>
      </c>
      <c r="G70" s="274"/>
      <c r="H70" s="274"/>
      <c r="I70" s="260"/>
      <c r="J70" s="275"/>
      <c r="M70" s="186"/>
      <c r="N70" s="286"/>
      <c r="O70" s="286"/>
    </row>
    <row r="71" spans="1:256" s="276" customFormat="1" ht="13.5" customHeight="1">
      <c r="A71" s="272"/>
      <c r="B71" s="159"/>
      <c r="C71" s="159"/>
      <c r="D71" s="273" t="s">
        <v>40</v>
      </c>
      <c r="E71" s="159"/>
      <c r="F71" s="175">
        <v>12</v>
      </c>
      <c r="G71" s="274"/>
      <c r="H71" s="274"/>
      <c r="I71" s="260"/>
      <c r="J71" s="275"/>
    </row>
    <row r="72" spans="1:256" s="276" customFormat="1" ht="13.5" customHeight="1">
      <c r="A72" s="272"/>
      <c r="B72" s="159"/>
      <c r="C72" s="159"/>
      <c r="D72" s="273" t="s">
        <v>44</v>
      </c>
      <c r="E72" s="159"/>
      <c r="F72" s="175"/>
      <c r="G72" s="274"/>
      <c r="H72" s="274"/>
      <c r="I72" s="260"/>
      <c r="J72" s="278"/>
    </row>
    <row r="73" spans="1:256" s="132" customFormat="1" ht="27" customHeight="1">
      <c r="A73" s="157">
        <v>13</v>
      </c>
      <c r="B73" s="158" t="s">
        <v>32</v>
      </c>
      <c r="C73" s="159" t="s">
        <v>158</v>
      </c>
      <c r="D73" s="159" t="s">
        <v>159</v>
      </c>
      <c r="E73" s="160" t="s">
        <v>24</v>
      </c>
      <c r="F73" s="161">
        <f>ROUND(SUM(F75),3)</f>
        <v>1</v>
      </c>
      <c r="G73" s="9"/>
      <c r="H73" s="162">
        <f>ROUND(F73*G73,2)</f>
        <v>0</v>
      </c>
      <c r="I73" s="260" t="s">
        <v>65</v>
      </c>
      <c r="J73" s="189"/>
    </row>
    <row r="74" spans="1:256" s="276" customFormat="1" ht="27" customHeight="1">
      <c r="A74" s="272"/>
      <c r="B74" s="159"/>
      <c r="C74" s="159"/>
      <c r="D74" s="273" t="s">
        <v>160</v>
      </c>
      <c r="E74" s="159"/>
      <c r="F74" s="175"/>
      <c r="G74" s="274"/>
      <c r="H74" s="274"/>
      <c r="I74" s="260"/>
      <c r="J74" s="284"/>
      <c r="K74" s="280"/>
      <c r="L74" s="278"/>
      <c r="M74" s="282"/>
      <c r="N74" s="282"/>
      <c r="O74" s="282"/>
      <c r="P74" s="282"/>
      <c r="Q74" s="282"/>
      <c r="R74" s="282"/>
      <c r="S74" s="282"/>
      <c r="T74" s="282"/>
      <c r="U74" s="282"/>
    </row>
    <row r="75" spans="1:256" s="276" customFormat="1" ht="13.5" customHeight="1">
      <c r="A75" s="272"/>
      <c r="B75" s="159"/>
      <c r="C75" s="159"/>
      <c r="D75" s="273" t="s">
        <v>39</v>
      </c>
      <c r="E75" s="159"/>
      <c r="F75" s="175">
        <v>1</v>
      </c>
      <c r="G75" s="274"/>
      <c r="H75" s="274"/>
      <c r="I75" s="260"/>
      <c r="J75" s="294"/>
    </row>
    <row r="76" spans="1:256" s="276" customFormat="1" ht="13.5" customHeight="1">
      <c r="A76" s="272"/>
      <c r="B76" s="159"/>
      <c r="C76" s="159"/>
      <c r="D76" s="273" t="s">
        <v>44</v>
      </c>
      <c r="E76" s="159"/>
      <c r="F76" s="175"/>
      <c r="G76" s="274"/>
      <c r="H76" s="274"/>
      <c r="I76" s="260"/>
      <c r="J76" s="295"/>
    </row>
    <row r="77" spans="1:256" s="132" customFormat="1" ht="27" customHeight="1">
      <c r="A77" s="157">
        <v>14</v>
      </c>
      <c r="B77" s="158" t="s">
        <v>32</v>
      </c>
      <c r="C77" s="159" t="s">
        <v>161</v>
      </c>
      <c r="D77" s="159" t="s">
        <v>162</v>
      </c>
      <c r="E77" s="160" t="s">
        <v>24</v>
      </c>
      <c r="F77" s="161">
        <f>ROUND(SUM(F79:F81),3)</f>
        <v>5</v>
      </c>
      <c r="G77" s="9"/>
      <c r="H77" s="162">
        <f>ROUND(F77*G77,2)</f>
        <v>0</v>
      </c>
      <c r="I77" s="260" t="s">
        <v>65</v>
      </c>
      <c r="J77" s="189"/>
    </row>
    <row r="78" spans="1:256" s="276" customFormat="1" ht="27" customHeight="1">
      <c r="A78" s="272"/>
      <c r="B78" s="159"/>
      <c r="C78" s="159"/>
      <c r="D78" s="273" t="s">
        <v>163</v>
      </c>
      <c r="E78" s="159"/>
      <c r="F78" s="175"/>
      <c r="G78" s="274"/>
      <c r="H78" s="274"/>
      <c r="I78" s="260"/>
      <c r="J78" s="284"/>
      <c r="K78" s="280"/>
      <c r="M78" s="282"/>
      <c r="N78" s="282"/>
      <c r="O78" s="282"/>
      <c r="P78" s="282"/>
      <c r="Q78" s="282"/>
      <c r="R78" s="282"/>
      <c r="S78" s="282"/>
      <c r="T78" s="282"/>
      <c r="U78" s="282"/>
    </row>
    <row r="79" spans="1:256" s="276" customFormat="1" ht="13.5" customHeight="1">
      <c r="A79" s="272"/>
      <c r="B79" s="159"/>
      <c r="C79" s="159"/>
      <c r="D79" s="273" t="s">
        <v>39</v>
      </c>
      <c r="E79" s="159"/>
      <c r="F79" s="175">
        <v>1</v>
      </c>
      <c r="G79" s="274"/>
      <c r="H79" s="274"/>
      <c r="I79" s="260"/>
      <c r="J79" s="281"/>
    </row>
    <row r="80" spans="1:256" s="276" customFormat="1" ht="13.5" customHeight="1">
      <c r="A80" s="272"/>
      <c r="B80" s="159"/>
      <c r="C80" s="159"/>
      <c r="D80" s="273" t="s">
        <v>29</v>
      </c>
      <c r="E80" s="159"/>
      <c r="F80" s="175">
        <v>2</v>
      </c>
      <c r="G80" s="274"/>
      <c r="H80" s="274"/>
      <c r="I80" s="260"/>
      <c r="J80" s="295"/>
    </row>
    <row r="81" spans="1:21" s="276" customFormat="1" ht="13.5" customHeight="1">
      <c r="A81" s="272"/>
      <c r="B81" s="159"/>
      <c r="C81" s="159"/>
      <c r="D81" s="273" t="s">
        <v>40</v>
      </c>
      <c r="E81" s="159"/>
      <c r="F81" s="175">
        <v>2</v>
      </c>
      <c r="G81" s="274"/>
      <c r="H81" s="274"/>
      <c r="I81" s="260"/>
      <c r="J81" s="275"/>
    </row>
    <row r="82" spans="1:21" s="276" customFormat="1" ht="13.5" customHeight="1">
      <c r="A82" s="272"/>
      <c r="B82" s="159"/>
      <c r="C82" s="159"/>
      <c r="D82" s="273" t="s">
        <v>44</v>
      </c>
      <c r="E82" s="159"/>
      <c r="F82" s="175"/>
      <c r="G82" s="274"/>
      <c r="H82" s="274"/>
      <c r="I82" s="260"/>
      <c r="J82" s="278"/>
    </row>
    <row r="83" spans="1:21" s="132" customFormat="1" ht="27" customHeight="1">
      <c r="A83" s="157">
        <v>15</v>
      </c>
      <c r="B83" s="158" t="s">
        <v>32</v>
      </c>
      <c r="C83" s="159" t="s">
        <v>164</v>
      </c>
      <c r="D83" s="159" t="s">
        <v>165</v>
      </c>
      <c r="E83" s="160" t="s">
        <v>24</v>
      </c>
      <c r="F83" s="161">
        <f>ROUND(SUM(F85),3)</f>
        <v>1</v>
      </c>
      <c r="G83" s="9"/>
      <c r="H83" s="162">
        <f>ROUND(F83*G83,2)</f>
        <v>0</v>
      </c>
      <c r="I83" s="260" t="s">
        <v>65</v>
      </c>
      <c r="J83" s="189"/>
    </row>
    <row r="84" spans="1:21" s="276" customFormat="1" ht="27" customHeight="1">
      <c r="A84" s="272"/>
      <c r="B84" s="159"/>
      <c r="C84" s="159"/>
      <c r="D84" s="273" t="s">
        <v>166</v>
      </c>
      <c r="E84" s="159"/>
      <c r="F84" s="175"/>
      <c r="G84" s="274"/>
      <c r="H84" s="274"/>
      <c r="I84" s="260"/>
      <c r="J84" s="284"/>
      <c r="K84" s="280"/>
      <c r="M84" s="282"/>
      <c r="N84" s="282"/>
      <c r="O84" s="282"/>
      <c r="P84" s="282"/>
      <c r="Q84" s="282"/>
      <c r="R84" s="282"/>
      <c r="S84" s="282"/>
      <c r="T84" s="282"/>
      <c r="U84" s="282"/>
    </row>
    <row r="85" spans="1:21" s="276" customFormat="1" ht="13.5" customHeight="1">
      <c r="A85" s="272"/>
      <c r="B85" s="159"/>
      <c r="C85" s="159"/>
      <c r="D85" s="273" t="s">
        <v>39</v>
      </c>
      <c r="E85" s="159"/>
      <c r="F85" s="175">
        <v>1</v>
      </c>
      <c r="G85" s="274"/>
      <c r="H85" s="274"/>
      <c r="I85" s="260"/>
      <c r="J85" s="281"/>
    </row>
    <row r="86" spans="1:21" s="276" customFormat="1" ht="13.5" customHeight="1">
      <c r="A86" s="272"/>
      <c r="B86" s="159"/>
      <c r="C86" s="159"/>
      <c r="D86" s="273" t="s">
        <v>44</v>
      </c>
      <c r="E86" s="159"/>
      <c r="F86" s="175"/>
      <c r="G86" s="274"/>
      <c r="H86" s="274"/>
      <c r="I86" s="260"/>
      <c r="J86" s="295"/>
    </row>
    <row r="87" spans="1:21" s="132" customFormat="1" ht="27" customHeight="1">
      <c r="A87" s="157">
        <v>16</v>
      </c>
      <c r="B87" s="158" t="s">
        <v>32</v>
      </c>
      <c r="C87" s="159" t="s">
        <v>167</v>
      </c>
      <c r="D87" s="159" t="s">
        <v>168</v>
      </c>
      <c r="E87" s="160" t="s">
        <v>24</v>
      </c>
      <c r="F87" s="161">
        <f>ROUND(SUM(F89),3)</f>
        <v>2</v>
      </c>
      <c r="G87" s="9"/>
      <c r="H87" s="162">
        <f>ROUND(F87*G87,2)</f>
        <v>0</v>
      </c>
      <c r="I87" s="260" t="s">
        <v>65</v>
      </c>
      <c r="J87" s="189"/>
    </row>
    <row r="88" spans="1:21" s="276" customFormat="1" ht="27" customHeight="1">
      <c r="A88" s="272"/>
      <c r="B88" s="159"/>
      <c r="C88" s="159"/>
      <c r="D88" s="273" t="s">
        <v>169</v>
      </c>
      <c r="E88" s="159"/>
      <c r="F88" s="175"/>
      <c r="G88" s="274"/>
      <c r="H88" s="274"/>
      <c r="I88" s="260"/>
      <c r="J88" s="284"/>
      <c r="K88" s="280"/>
      <c r="L88" s="281"/>
      <c r="M88" s="282"/>
      <c r="N88" s="282"/>
      <c r="O88" s="282"/>
      <c r="P88" s="282"/>
      <c r="Q88" s="282"/>
      <c r="R88" s="282"/>
      <c r="S88" s="282"/>
      <c r="T88" s="282"/>
      <c r="U88" s="282"/>
    </row>
    <row r="89" spans="1:21" s="276" customFormat="1" ht="13.5" customHeight="1">
      <c r="A89" s="272"/>
      <c r="B89" s="159"/>
      <c r="C89" s="159"/>
      <c r="D89" s="273" t="s">
        <v>39</v>
      </c>
      <c r="E89" s="159"/>
      <c r="F89" s="175">
        <v>2</v>
      </c>
      <c r="G89" s="274"/>
      <c r="H89" s="274"/>
      <c r="I89" s="260"/>
      <c r="J89" s="275"/>
    </row>
    <row r="90" spans="1:21" s="276" customFormat="1" ht="13.5" customHeight="1">
      <c r="A90" s="272"/>
      <c r="B90" s="159"/>
      <c r="C90" s="159"/>
      <c r="D90" s="273" t="s">
        <v>44</v>
      </c>
      <c r="E90" s="159"/>
      <c r="F90" s="175"/>
      <c r="G90" s="274"/>
      <c r="H90" s="274"/>
      <c r="I90" s="260"/>
      <c r="J90" s="295"/>
    </row>
    <row r="91" spans="1:21" s="132" customFormat="1" ht="27" customHeight="1">
      <c r="A91" s="157">
        <v>17</v>
      </c>
      <c r="B91" s="158" t="s">
        <v>32</v>
      </c>
      <c r="C91" s="159" t="s">
        <v>170</v>
      </c>
      <c r="D91" s="159" t="s">
        <v>171</v>
      </c>
      <c r="E91" s="160" t="s">
        <v>24</v>
      </c>
      <c r="F91" s="161">
        <f>ROUND(SUM(F93:F94),3)</f>
        <v>2</v>
      </c>
      <c r="G91" s="9"/>
      <c r="H91" s="162">
        <f>ROUND(F91*G91,2)</f>
        <v>0</v>
      </c>
      <c r="I91" s="260" t="s">
        <v>65</v>
      </c>
      <c r="J91" s="189"/>
    </row>
    <row r="92" spans="1:21" s="276" customFormat="1" ht="27" customHeight="1">
      <c r="A92" s="272"/>
      <c r="B92" s="159"/>
      <c r="C92" s="159"/>
      <c r="D92" s="273" t="s">
        <v>172</v>
      </c>
      <c r="E92" s="159"/>
      <c r="F92" s="175"/>
      <c r="G92" s="274"/>
      <c r="H92" s="274"/>
      <c r="I92" s="260"/>
      <c r="J92" s="284"/>
      <c r="K92" s="280"/>
      <c r="M92" s="282"/>
      <c r="N92" s="282"/>
      <c r="O92" s="282"/>
      <c r="P92" s="282"/>
      <c r="Q92" s="282"/>
      <c r="R92" s="282"/>
      <c r="S92" s="282"/>
      <c r="T92" s="282"/>
      <c r="U92" s="282"/>
    </row>
    <row r="93" spans="1:21" s="276" customFormat="1" ht="13.5" customHeight="1">
      <c r="A93" s="272"/>
      <c r="B93" s="159"/>
      <c r="C93" s="159"/>
      <c r="D93" s="273" t="s">
        <v>29</v>
      </c>
      <c r="E93" s="159"/>
      <c r="F93" s="175">
        <v>1</v>
      </c>
      <c r="G93" s="274"/>
      <c r="H93" s="274"/>
      <c r="I93" s="260"/>
      <c r="J93" s="281"/>
    </row>
    <row r="94" spans="1:21" s="276" customFormat="1" ht="13.5" customHeight="1">
      <c r="A94" s="272"/>
      <c r="B94" s="159"/>
      <c r="C94" s="159"/>
      <c r="D94" s="273" t="s">
        <v>40</v>
      </c>
      <c r="E94" s="159"/>
      <c r="F94" s="175">
        <v>1</v>
      </c>
      <c r="G94" s="274"/>
      <c r="H94" s="274"/>
      <c r="I94" s="260"/>
      <c r="J94" s="295"/>
    </row>
    <row r="95" spans="1:21" s="276" customFormat="1" ht="13.5" customHeight="1">
      <c r="A95" s="272"/>
      <c r="B95" s="159"/>
      <c r="C95" s="159"/>
      <c r="D95" s="273" t="s">
        <v>44</v>
      </c>
      <c r="E95" s="159"/>
      <c r="F95" s="175"/>
      <c r="G95" s="274"/>
      <c r="H95" s="274"/>
      <c r="I95" s="260"/>
      <c r="J95" s="278"/>
    </row>
    <row r="96" spans="1:21" s="132" customFormat="1" ht="27" customHeight="1">
      <c r="A96" s="157">
        <v>18</v>
      </c>
      <c r="B96" s="158" t="s">
        <v>32</v>
      </c>
      <c r="C96" s="159" t="s">
        <v>173</v>
      </c>
      <c r="D96" s="159" t="s">
        <v>174</v>
      </c>
      <c r="E96" s="160" t="s">
        <v>24</v>
      </c>
      <c r="F96" s="161">
        <f>ROUND(SUM(F98:F99),3)</f>
        <v>2</v>
      </c>
      <c r="G96" s="9"/>
      <c r="H96" s="162">
        <f>ROUND(F96*G96,2)</f>
        <v>0</v>
      </c>
      <c r="I96" s="260" t="s">
        <v>65</v>
      </c>
      <c r="J96" s="189"/>
    </row>
    <row r="97" spans="1:23" s="276" customFormat="1" ht="27" customHeight="1">
      <c r="A97" s="272"/>
      <c r="B97" s="159"/>
      <c r="C97" s="159"/>
      <c r="D97" s="273" t="s">
        <v>175</v>
      </c>
      <c r="E97" s="159"/>
      <c r="F97" s="175"/>
      <c r="G97" s="274"/>
      <c r="H97" s="274"/>
      <c r="I97" s="260"/>
      <c r="J97" s="284"/>
      <c r="K97" s="280"/>
      <c r="M97" s="282"/>
      <c r="N97" s="282"/>
      <c r="O97" s="282"/>
      <c r="P97" s="282"/>
      <c r="Q97" s="282"/>
      <c r="R97" s="282"/>
      <c r="S97" s="282"/>
      <c r="T97" s="282"/>
      <c r="U97" s="282"/>
    </row>
    <row r="98" spans="1:23" s="276" customFormat="1" ht="13.5" customHeight="1">
      <c r="A98" s="272"/>
      <c r="B98" s="159"/>
      <c r="C98" s="159"/>
      <c r="D98" s="273" t="s">
        <v>29</v>
      </c>
      <c r="E98" s="159"/>
      <c r="F98" s="175">
        <v>1</v>
      </c>
      <c r="G98" s="274"/>
      <c r="H98" s="274"/>
      <c r="I98" s="260"/>
      <c r="J98" s="281"/>
    </row>
    <row r="99" spans="1:23" s="276" customFormat="1" ht="13.5" customHeight="1">
      <c r="A99" s="272"/>
      <c r="B99" s="159"/>
      <c r="C99" s="159"/>
      <c r="D99" s="273" t="s">
        <v>40</v>
      </c>
      <c r="E99" s="159"/>
      <c r="F99" s="175">
        <v>1</v>
      </c>
      <c r="G99" s="274"/>
      <c r="H99" s="274"/>
      <c r="I99" s="260"/>
      <c r="J99" s="295"/>
    </row>
    <row r="100" spans="1:23" s="276" customFormat="1" ht="13.5" customHeight="1">
      <c r="A100" s="272"/>
      <c r="B100" s="159"/>
      <c r="C100" s="159"/>
      <c r="D100" s="273" t="s">
        <v>44</v>
      </c>
      <c r="E100" s="159"/>
      <c r="F100" s="175"/>
      <c r="G100" s="274"/>
      <c r="H100" s="274"/>
      <c r="I100" s="260"/>
      <c r="J100" s="278"/>
    </row>
    <row r="101" spans="1:23" s="132" customFormat="1" ht="27" customHeight="1">
      <c r="A101" s="157">
        <v>19</v>
      </c>
      <c r="B101" s="158" t="s">
        <v>32</v>
      </c>
      <c r="C101" s="159" t="s">
        <v>176</v>
      </c>
      <c r="D101" s="159" t="s">
        <v>177</v>
      </c>
      <c r="E101" s="160" t="s">
        <v>24</v>
      </c>
      <c r="F101" s="161">
        <f>ROUND(SUM(F103:F104),3)</f>
        <v>2</v>
      </c>
      <c r="G101" s="9"/>
      <c r="H101" s="162">
        <f>ROUND(F101*G101,2)</f>
        <v>0</v>
      </c>
      <c r="I101" s="260" t="s">
        <v>65</v>
      </c>
      <c r="J101" s="189"/>
    </row>
    <row r="102" spans="1:23" s="276" customFormat="1" ht="27" customHeight="1">
      <c r="A102" s="272"/>
      <c r="B102" s="159"/>
      <c r="C102" s="159"/>
      <c r="D102" s="273" t="s">
        <v>178</v>
      </c>
      <c r="E102" s="159"/>
      <c r="F102" s="175"/>
      <c r="G102" s="274"/>
      <c r="H102" s="274"/>
      <c r="I102" s="260"/>
      <c r="J102" s="284"/>
      <c r="K102" s="280"/>
      <c r="M102" s="282"/>
      <c r="N102" s="282"/>
      <c r="O102" s="282"/>
      <c r="P102" s="282"/>
      <c r="Q102" s="282"/>
      <c r="R102" s="282"/>
      <c r="S102" s="282"/>
      <c r="T102" s="282"/>
      <c r="U102" s="282"/>
    </row>
    <row r="103" spans="1:23" s="276" customFormat="1" ht="13.5" customHeight="1">
      <c r="A103" s="272"/>
      <c r="B103" s="159"/>
      <c r="C103" s="159"/>
      <c r="D103" s="273" t="s">
        <v>29</v>
      </c>
      <c r="E103" s="159"/>
      <c r="F103" s="175">
        <v>1</v>
      </c>
      <c r="G103" s="274"/>
      <c r="H103" s="274"/>
      <c r="I103" s="260"/>
      <c r="J103" s="296"/>
    </row>
    <row r="104" spans="1:23" s="276" customFormat="1" ht="13.5" customHeight="1">
      <c r="A104" s="272"/>
      <c r="B104" s="159"/>
      <c r="C104" s="159"/>
      <c r="D104" s="273" t="s">
        <v>40</v>
      </c>
      <c r="E104" s="159"/>
      <c r="F104" s="175">
        <v>1</v>
      </c>
      <c r="G104" s="274"/>
      <c r="H104" s="274"/>
      <c r="I104" s="260"/>
      <c r="J104" s="295"/>
    </row>
    <row r="105" spans="1:23" s="276" customFormat="1" ht="13.5" customHeight="1">
      <c r="A105" s="272"/>
      <c r="B105" s="159"/>
      <c r="C105" s="159"/>
      <c r="D105" s="273" t="s">
        <v>44</v>
      </c>
      <c r="E105" s="159"/>
      <c r="F105" s="175"/>
      <c r="G105" s="274"/>
      <c r="H105" s="274"/>
      <c r="I105" s="260"/>
      <c r="J105" s="278"/>
    </row>
    <row r="106" spans="1:23" s="132" customFormat="1" ht="27" customHeight="1">
      <c r="A106" s="157">
        <v>20</v>
      </c>
      <c r="B106" s="158" t="s">
        <v>32</v>
      </c>
      <c r="C106" s="159" t="s">
        <v>179</v>
      </c>
      <c r="D106" s="159" t="s">
        <v>180</v>
      </c>
      <c r="E106" s="160" t="s">
        <v>24</v>
      </c>
      <c r="F106" s="161">
        <f>ROUND(SUM(F108:F109),3)</f>
        <v>2</v>
      </c>
      <c r="G106" s="9"/>
      <c r="H106" s="162">
        <f>ROUND(F106*G106,2)</f>
        <v>0</v>
      </c>
      <c r="I106" s="260" t="s">
        <v>65</v>
      </c>
      <c r="J106" s="189"/>
    </row>
    <row r="107" spans="1:23" s="276" customFormat="1" ht="27" customHeight="1">
      <c r="A107" s="272"/>
      <c r="B107" s="159"/>
      <c r="C107" s="159"/>
      <c r="D107" s="273" t="s">
        <v>181</v>
      </c>
      <c r="E107" s="159"/>
      <c r="F107" s="175"/>
      <c r="G107" s="274"/>
      <c r="H107" s="274"/>
      <c r="I107" s="260"/>
      <c r="J107" s="284"/>
      <c r="K107" s="280"/>
      <c r="M107" s="282"/>
      <c r="N107" s="282"/>
      <c r="O107" s="282"/>
      <c r="P107" s="282"/>
      <c r="Q107" s="282"/>
      <c r="R107" s="282"/>
      <c r="S107" s="282"/>
      <c r="T107" s="282"/>
      <c r="U107" s="282"/>
    </row>
    <row r="108" spans="1:23" s="276" customFormat="1" ht="13.5" customHeight="1">
      <c r="A108" s="272"/>
      <c r="B108" s="159"/>
      <c r="C108" s="159"/>
      <c r="D108" s="273" t="s">
        <v>41</v>
      </c>
      <c r="E108" s="159"/>
      <c r="F108" s="175">
        <v>1</v>
      </c>
      <c r="G108" s="274"/>
      <c r="H108" s="274"/>
      <c r="I108" s="260"/>
      <c r="J108" s="294"/>
    </row>
    <row r="109" spans="1:23" s="276" customFormat="1" ht="13.5" customHeight="1">
      <c r="A109" s="272"/>
      <c r="B109" s="159"/>
      <c r="C109" s="159"/>
      <c r="D109" s="273" t="s">
        <v>39</v>
      </c>
      <c r="E109" s="159"/>
      <c r="F109" s="175">
        <v>1</v>
      </c>
      <c r="G109" s="274"/>
      <c r="H109" s="274"/>
      <c r="I109" s="260"/>
      <c r="J109" s="295"/>
    </row>
    <row r="110" spans="1:23" s="276" customFormat="1" ht="13.5" customHeight="1">
      <c r="A110" s="272"/>
      <c r="B110" s="159"/>
      <c r="C110" s="159"/>
      <c r="D110" s="273" t="s">
        <v>44</v>
      </c>
      <c r="E110" s="159"/>
      <c r="F110" s="175"/>
      <c r="G110" s="274"/>
      <c r="H110" s="274"/>
      <c r="I110" s="260"/>
      <c r="J110" s="278"/>
    </row>
    <row r="111" spans="1:23" s="132" customFormat="1" ht="27" customHeight="1">
      <c r="A111" s="157">
        <v>21</v>
      </c>
      <c r="B111" s="158" t="s">
        <v>32</v>
      </c>
      <c r="C111" s="159" t="s">
        <v>182</v>
      </c>
      <c r="D111" s="159" t="s">
        <v>183</v>
      </c>
      <c r="E111" s="160" t="s">
        <v>24</v>
      </c>
      <c r="F111" s="161">
        <f>ROUND(SUM(F113),3)</f>
        <v>1</v>
      </c>
      <c r="G111" s="9"/>
      <c r="H111" s="162">
        <f>ROUND(F111*G111,2)</f>
        <v>0</v>
      </c>
      <c r="I111" s="260" t="s">
        <v>65</v>
      </c>
      <c r="J111" s="261"/>
    </row>
    <row r="112" spans="1:23" s="132" customFormat="1" ht="40.5" customHeight="1">
      <c r="A112" s="168"/>
      <c r="B112" s="158"/>
      <c r="C112" s="159"/>
      <c r="D112" s="169" t="s">
        <v>184</v>
      </c>
      <c r="E112" s="159"/>
      <c r="F112" s="170"/>
      <c r="G112" s="171"/>
      <c r="H112" s="171"/>
      <c r="I112" s="172"/>
      <c r="J112" s="4"/>
      <c r="K112"/>
      <c r="L112"/>
      <c r="M112"/>
      <c r="N112"/>
      <c r="P112"/>
      <c r="Q112"/>
      <c r="R112"/>
      <c r="S112"/>
      <c r="T112" s="174"/>
      <c r="W112" s="261"/>
    </row>
    <row r="113" spans="1:21" s="276" customFormat="1" ht="13.5" customHeight="1">
      <c r="A113" s="272"/>
      <c r="B113" s="159"/>
      <c r="C113" s="159"/>
      <c r="D113" s="273" t="s">
        <v>41</v>
      </c>
      <c r="E113" s="159"/>
      <c r="F113" s="175">
        <v>1</v>
      </c>
      <c r="G113" s="274"/>
      <c r="H113" s="274"/>
      <c r="I113" s="172"/>
      <c r="J113" s="275"/>
      <c r="M113" s="285"/>
    </row>
    <row r="114" spans="1:21" s="276" customFormat="1" ht="13.5" customHeight="1">
      <c r="A114" s="272"/>
      <c r="B114" s="159"/>
      <c r="C114" s="159"/>
      <c r="D114" s="273" t="s">
        <v>44</v>
      </c>
      <c r="E114" s="159"/>
      <c r="F114" s="175"/>
      <c r="G114" s="274"/>
      <c r="H114" s="274"/>
      <c r="I114" s="260"/>
      <c r="J114" s="278"/>
    </row>
    <row r="115" spans="1:21" s="132" customFormat="1" ht="27" customHeight="1">
      <c r="A115" s="157">
        <v>22</v>
      </c>
      <c r="B115" s="158" t="s">
        <v>32</v>
      </c>
      <c r="C115" s="159" t="s">
        <v>185</v>
      </c>
      <c r="D115" s="159" t="s">
        <v>186</v>
      </c>
      <c r="E115" s="160" t="s">
        <v>24</v>
      </c>
      <c r="F115" s="161">
        <f>ROUND(SUM(F117:F119),3)</f>
        <v>7</v>
      </c>
      <c r="G115" s="9"/>
      <c r="H115" s="162">
        <f>ROUND(F115*G115,2)</f>
        <v>0</v>
      </c>
      <c r="I115" s="260" t="s">
        <v>65</v>
      </c>
      <c r="J115" s="261"/>
    </row>
    <row r="116" spans="1:21" s="132" customFormat="1" ht="40.5" customHeight="1">
      <c r="A116" s="168"/>
      <c r="B116" s="158"/>
      <c r="C116" s="159"/>
      <c r="D116" s="169" t="s">
        <v>187</v>
      </c>
      <c r="E116" s="159"/>
      <c r="F116" s="170"/>
      <c r="G116" s="171"/>
      <c r="H116" s="171"/>
      <c r="I116" s="172"/>
      <c r="J116" s="4"/>
      <c r="K116"/>
      <c r="L116"/>
      <c r="M116"/>
      <c r="N116"/>
      <c r="P116"/>
      <c r="Q116"/>
      <c r="R116"/>
      <c r="S116"/>
      <c r="T116" s="174"/>
    </row>
    <row r="117" spans="1:21" s="276" customFormat="1" ht="13.5" customHeight="1">
      <c r="A117" s="272"/>
      <c r="B117" s="159"/>
      <c r="C117" s="159"/>
      <c r="D117" s="273" t="s">
        <v>39</v>
      </c>
      <c r="E117" s="159"/>
      <c r="F117" s="175">
        <v>3</v>
      </c>
      <c r="G117" s="274"/>
      <c r="H117" s="274"/>
      <c r="I117" s="172"/>
      <c r="J117" s="278"/>
      <c r="M117" s="285"/>
    </row>
    <row r="118" spans="1:21" s="276" customFormat="1" ht="13.5" customHeight="1">
      <c r="A118" s="272"/>
      <c r="B118" s="159"/>
      <c r="C118" s="159"/>
      <c r="D118" s="273" t="s">
        <v>29</v>
      </c>
      <c r="E118" s="159"/>
      <c r="F118" s="175">
        <v>2</v>
      </c>
      <c r="G118" s="274"/>
      <c r="H118" s="274"/>
      <c r="I118" s="260"/>
      <c r="J118" s="275"/>
    </row>
    <row r="119" spans="1:21" s="276" customFormat="1" ht="13.5" customHeight="1">
      <c r="A119" s="272"/>
      <c r="B119" s="159"/>
      <c r="C119" s="159"/>
      <c r="D119" s="273" t="s">
        <v>40</v>
      </c>
      <c r="E119" s="159"/>
      <c r="F119" s="175">
        <v>2</v>
      </c>
      <c r="G119" s="274"/>
      <c r="H119" s="274"/>
      <c r="I119" s="260"/>
      <c r="J119" s="275"/>
    </row>
    <row r="120" spans="1:21" s="276" customFormat="1" ht="13.5" customHeight="1">
      <c r="A120" s="272"/>
      <c r="B120" s="159"/>
      <c r="C120" s="159"/>
      <c r="D120" s="273" t="s">
        <v>44</v>
      </c>
      <c r="E120" s="159"/>
      <c r="F120" s="175"/>
      <c r="G120" s="274"/>
      <c r="H120" s="274"/>
      <c r="I120" s="260"/>
      <c r="J120" s="278"/>
    </row>
    <row r="121" spans="1:21" s="132" customFormat="1" ht="27" customHeight="1">
      <c r="A121" s="157">
        <v>23</v>
      </c>
      <c r="B121" s="158" t="s">
        <v>32</v>
      </c>
      <c r="C121" s="159" t="s">
        <v>188</v>
      </c>
      <c r="D121" s="159" t="s">
        <v>189</v>
      </c>
      <c r="E121" s="160" t="s">
        <v>24</v>
      </c>
      <c r="F121" s="161">
        <f>ROUND(SUM(F123:F126),3)</f>
        <v>30</v>
      </c>
      <c r="G121" s="9"/>
      <c r="H121" s="162">
        <f>ROUND(F121*G121,2)</f>
        <v>0</v>
      </c>
      <c r="I121" s="260" t="s">
        <v>65</v>
      </c>
      <c r="J121" s="261"/>
    </row>
    <row r="122" spans="1:21" s="276" customFormat="1" ht="27" customHeight="1">
      <c r="A122" s="272"/>
      <c r="B122" s="159"/>
      <c r="C122" s="159"/>
      <c r="D122" s="273" t="s">
        <v>190</v>
      </c>
      <c r="E122" s="159"/>
      <c r="F122" s="175"/>
      <c r="G122" s="274"/>
      <c r="H122" s="274"/>
      <c r="I122" s="260"/>
      <c r="J122" s="189"/>
      <c r="K122" s="280"/>
      <c r="L122" s="281"/>
      <c r="M122" s="282"/>
      <c r="N122" s="282"/>
      <c r="O122" s="282"/>
      <c r="P122" s="282"/>
      <c r="Q122" s="282"/>
      <c r="R122" s="282"/>
      <c r="S122" s="282"/>
      <c r="T122" s="282"/>
      <c r="U122" s="282"/>
    </row>
    <row r="123" spans="1:21" s="276" customFormat="1" ht="13.5" customHeight="1">
      <c r="A123" s="272"/>
      <c r="B123" s="159"/>
      <c r="C123" s="159"/>
      <c r="D123" s="273" t="s">
        <v>41</v>
      </c>
      <c r="E123" s="159"/>
      <c r="F123" s="175">
        <v>2</v>
      </c>
      <c r="G123" s="274"/>
      <c r="H123" s="274"/>
      <c r="I123" s="260"/>
      <c r="J123" s="297"/>
    </row>
    <row r="124" spans="1:21" s="276" customFormat="1" ht="13.5" customHeight="1">
      <c r="A124" s="272"/>
      <c r="B124" s="159"/>
      <c r="C124" s="159"/>
      <c r="D124" s="273" t="s">
        <v>39</v>
      </c>
      <c r="E124" s="159"/>
      <c r="F124" s="175">
        <v>2</v>
      </c>
      <c r="G124" s="274"/>
      <c r="H124" s="274"/>
      <c r="I124" s="260"/>
      <c r="J124" s="275"/>
    </row>
    <row r="125" spans="1:21" s="276" customFormat="1" ht="13.5" customHeight="1">
      <c r="A125" s="272"/>
      <c r="B125" s="159"/>
      <c r="C125" s="159"/>
      <c r="D125" s="273" t="s">
        <v>29</v>
      </c>
      <c r="E125" s="159"/>
      <c r="F125" s="175">
        <v>13</v>
      </c>
      <c r="G125" s="274"/>
      <c r="H125" s="274"/>
      <c r="I125" s="260"/>
      <c r="J125" s="275"/>
    </row>
    <row r="126" spans="1:21" s="276" customFormat="1" ht="13.5" customHeight="1">
      <c r="A126" s="272"/>
      <c r="B126" s="159"/>
      <c r="C126" s="159"/>
      <c r="D126" s="273" t="s">
        <v>40</v>
      </c>
      <c r="E126" s="159"/>
      <c r="F126" s="175">
        <v>13</v>
      </c>
      <c r="G126" s="274"/>
      <c r="H126" s="274"/>
      <c r="I126" s="260"/>
      <c r="J126" s="275"/>
    </row>
    <row r="127" spans="1:21" s="276" customFormat="1" ht="13.5" customHeight="1">
      <c r="A127" s="272"/>
      <c r="B127" s="159"/>
      <c r="C127" s="159"/>
      <c r="D127" s="273" t="s">
        <v>44</v>
      </c>
      <c r="E127" s="159"/>
      <c r="F127" s="175"/>
      <c r="G127" s="274"/>
      <c r="H127" s="274"/>
      <c r="I127" s="260"/>
      <c r="J127" s="278"/>
    </row>
    <row r="128" spans="1:21" s="132" customFormat="1" ht="27" customHeight="1">
      <c r="A128" s="157">
        <v>24</v>
      </c>
      <c r="B128" s="158" t="s">
        <v>32</v>
      </c>
      <c r="C128" s="159" t="s">
        <v>191</v>
      </c>
      <c r="D128" s="159" t="s">
        <v>192</v>
      </c>
      <c r="E128" s="160" t="s">
        <v>24</v>
      </c>
      <c r="F128" s="161">
        <f>ROUND(SUM(F130),3)</f>
        <v>2</v>
      </c>
      <c r="G128" s="9"/>
      <c r="H128" s="162">
        <f>ROUND(F128*G128,2)</f>
        <v>0</v>
      </c>
      <c r="I128" s="260" t="s">
        <v>65</v>
      </c>
      <c r="J128" s="261"/>
      <c r="L128" s="298"/>
    </row>
    <row r="129" spans="1:21" s="276" customFormat="1" ht="27" customHeight="1">
      <c r="A129" s="272"/>
      <c r="B129" s="159"/>
      <c r="C129" s="159"/>
      <c r="D129" s="273" t="s">
        <v>193</v>
      </c>
      <c r="E129" s="159"/>
      <c r="F129" s="175"/>
      <c r="G129" s="274"/>
      <c r="H129" s="274"/>
      <c r="I129" s="260"/>
      <c r="J129" s="299"/>
      <c r="K129" s="280"/>
      <c r="L129" s="281"/>
      <c r="M129" s="282"/>
      <c r="N129" s="282"/>
      <c r="O129" s="282"/>
      <c r="P129" s="282"/>
      <c r="Q129" s="282"/>
      <c r="R129" s="282"/>
      <c r="S129" s="282"/>
      <c r="T129" s="282"/>
      <c r="U129" s="282"/>
    </row>
    <row r="130" spans="1:21" s="276" customFormat="1" ht="13.5" customHeight="1">
      <c r="A130" s="272"/>
      <c r="B130" s="159"/>
      <c r="C130" s="159"/>
      <c r="D130" s="273" t="s">
        <v>39</v>
      </c>
      <c r="E130" s="159"/>
      <c r="F130" s="175">
        <v>2</v>
      </c>
      <c r="G130" s="274"/>
      <c r="H130" s="274"/>
      <c r="I130" s="260"/>
      <c r="J130" s="300"/>
      <c r="L130" s="285"/>
    </row>
    <row r="131" spans="1:21" s="276" customFormat="1" ht="13.5" customHeight="1">
      <c r="A131" s="272"/>
      <c r="B131" s="159"/>
      <c r="C131" s="159"/>
      <c r="D131" s="273" t="s">
        <v>44</v>
      </c>
      <c r="E131" s="159"/>
      <c r="F131" s="175"/>
      <c r="G131" s="274"/>
      <c r="H131" s="274"/>
      <c r="I131" s="260"/>
      <c r="J131" s="275"/>
    </row>
    <row r="132" spans="1:21" s="132" customFormat="1" ht="27" customHeight="1">
      <c r="A132" s="157">
        <v>25</v>
      </c>
      <c r="B132" s="158" t="s">
        <v>32</v>
      </c>
      <c r="C132" s="159" t="s">
        <v>194</v>
      </c>
      <c r="D132" s="159" t="s">
        <v>195</v>
      </c>
      <c r="E132" s="160" t="s">
        <v>24</v>
      </c>
      <c r="F132" s="161">
        <f>ROUND(SUM(F134:F136),3)</f>
        <v>33</v>
      </c>
      <c r="G132" s="9"/>
      <c r="H132" s="162">
        <f>ROUND(F132*G132,2)</f>
        <v>0</v>
      </c>
      <c r="I132" s="260" t="s">
        <v>65</v>
      </c>
      <c r="J132" s="261"/>
    </row>
    <row r="133" spans="1:21" s="276" customFormat="1" ht="27" customHeight="1">
      <c r="A133" s="272"/>
      <c r="B133" s="159"/>
      <c r="C133" s="159"/>
      <c r="D133" s="273" t="s">
        <v>190</v>
      </c>
      <c r="E133" s="159"/>
      <c r="F133" s="175"/>
      <c r="G133" s="274"/>
      <c r="H133" s="274"/>
      <c r="I133" s="260"/>
      <c r="J133" s="299"/>
      <c r="K133" s="301"/>
      <c r="L133" s="281"/>
      <c r="M133" s="282"/>
      <c r="N133" s="282"/>
      <c r="O133" s="282"/>
      <c r="P133" s="282"/>
      <c r="Q133" s="282"/>
      <c r="R133" s="282"/>
      <c r="S133" s="282"/>
      <c r="T133" s="282"/>
      <c r="U133" s="282"/>
    </row>
    <row r="134" spans="1:21" s="276" customFormat="1" ht="13.5" customHeight="1">
      <c r="A134" s="272"/>
      <c r="B134" s="159"/>
      <c r="C134" s="159"/>
      <c r="D134" s="273" t="s">
        <v>39</v>
      </c>
      <c r="E134" s="159"/>
      <c r="F134" s="175">
        <v>6</v>
      </c>
      <c r="G134" s="274"/>
      <c r="H134" s="274"/>
      <c r="I134" s="260"/>
      <c r="J134" s="275"/>
    </row>
    <row r="135" spans="1:21" s="276" customFormat="1" ht="13.5" customHeight="1">
      <c r="A135" s="272"/>
      <c r="B135" s="159"/>
      <c r="C135" s="159"/>
      <c r="D135" s="273" t="s">
        <v>29</v>
      </c>
      <c r="E135" s="159"/>
      <c r="F135" s="175">
        <v>14</v>
      </c>
      <c r="G135" s="274"/>
      <c r="H135" s="274"/>
      <c r="I135" s="260"/>
      <c r="J135" s="275"/>
    </row>
    <row r="136" spans="1:21" s="276" customFormat="1" ht="13.5" customHeight="1">
      <c r="A136" s="272"/>
      <c r="B136" s="159"/>
      <c r="C136" s="159"/>
      <c r="D136" s="273" t="s">
        <v>40</v>
      </c>
      <c r="E136" s="159"/>
      <c r="F136" s="175">
        <v>13</v>
      </c>
      <c r="G136" s="274"/>
      <c r="H136" s="274"/>
      <c r="I136" s="260"/>
      <c r="J136" s="275"/>
    </row>
    <row r="137" spans="1:21" s="276" customFormat="1" ht="13.5" customHeight="1">
      <c r="A137" s="272"/>
      <c r="B137" s="159"/>
      <c r="C137" s="159"/>
      <c r="D137" s="273" t="s">
        <v>44</v>
      </c>
      <c r="E137" s="159"/>
      <c r="F137" s="175"/>
      <c r="G137" s="274"/>
      <c r="H137" s="274"/>
      <c r="I137" s="260"/>
      <c r="J137" s="278"/>
    </row>
    <row r="138" spans="1:21" s="132" customFormat="1" ht="27" customHeight="1">
      <c r="A138" s="157">
        <v>26</v>
      </c>
      <c r="B138" s="158" t="s">
        <v>32</v>
      </c>
      <c r="C138" s="159" t="s">
        <v>196</v>
      </c>
      <c r="D138" s="159" t="s">
        <v>197</v>
      </c>
      <c r="E138" s="160" t="s">
        <v>24</v>
      </c>
      <c r="F138" s="161">
        <f>ROUND(SUM(F140),3)</f>
        <v>9</v>
      </c>
      <c r="G138" s="9"/>
      <c r="H138" s="162">
        <f>ROUND(F138*G138,2)</f>
        <v>0</v>
      </c>
      <c r="I138" s="260" t="s">
        <v>65</v>
      </c>
      <c r="J138" s="261"/>
    </row>
    <row r="139" spans="1:21" s="276" customFormat="1" ht="27" customHeight="1">
      <c r="A139" s="272"/>
      <c r="B139" s="159"/>
      <c r="C139" s="159"/>
      <c r="D139" s="273" t="s">
        <v>198</v>
      </c>
      <c r="E139" s="159"/>
      <c r="F139" s="175"/>
      <c r="G139" s="274"/>
      <c r="H139" s="274"/>
      <c r="I139" s="260"/>
      <c r="J139" s="189"/>
      <c r="K139" s="280"/>
      <c r="L139" s="281"/>
      <c r="M139" s="282"/>
      <c r="N139" s="282"/>
      <c r="O139" s="282"/>
      <c r="P139" s="282"/>
      <c r="Q139" s="282"/>
      <c r="R139" s="282"/>
      <c r="S139" s="282"/>
      <c r="T139" s="282"/>
      <c r="U139" s="282"/>
    </row>
    <row r="140" spans="1:21" s="276" customFormat="1" ht="13.5" customHeight="1">
      <c r="A140" s="272"/>
      <c r="B140" s="159"/>
      <c r="C140" s="159"/>
      <c r="D140" s="273" t="s">
        <v>39</v>
      </c>
      <c r="E140" s="159"/>
      <c r="F140" s="175">
        <v>9</v>
      </c>
      <c r="G140" s="274"/>
      <c r="H140" s="274"/>
      <c r="I140" s="260"/>
      <c r="J140" s="275"/>
    </row>
    <row r="141" spans="1:21" s="276" customFormat="1" ht="13.5" customHeight="1">
      <c r="A141" s="272"/>
      <c r="B141" s="159"/>
      <c r="C141" s="159"/>
      <c r="D141" s="273" t="s">
        <v>44</v>
      </c>
      <c r="E141" s="159"/>
      <c r="F141" s="175"/>
      <c r="G141" s="274"/>
      <c r="H141" s="274"/>
      <c r="I141" s="260"/>
      <c r="J141" s="278"/>
    </row>
    <row r="142" spans="1:21" s="132" customFormat="1" ht="13.5" customHeight="1">
      <c r="A142" s="157">
        <v>27</v>
      </c>
      <c r="B142" s="158" t="s">
        <v>32</v>
      </c>
      <c r="C142" s="159" t="s">
        <v>199</v>
      </c>
      <c r="D142" s="159" t="s">
        <v>200</v>
      </c>
      <c r="E142" s="160" t="s">
        <v>24</v>
      </c>
      <c r="F142" s="161">
        <f>ROUND(SUM(F144),3)</f>
        <v>1</v>
      </c>
      <c r="G142" s="9"/>
      <c r="H142" s="162">
        <f>ROUND(F142*G142,2)</f>
        <v>0</v>
      </c>
      <c r="I142" s="260" t="s">
        <v>65</v>
      </c>
      <c r="J142" s="261"/>
    </row>
    <row r="143" spans="1:21" s="276" customFormat="1" ht="27" customHeight="1">
      <c r="A143" s="272"/>
      <c r="B143" s="159"/>
      <c r="C143" s="159"/>
      <c r="D143" s="273" t="s">
        <v>201</v>
      </c>
      <c r="E143" s="159"/>
      <c r="F143" s="175"/>
      <c r="G143" s="274"/>
      <c r="H143" s="274"/>
      <c r="I143" s="260"/>
      <c r="J143" s="299"/>
      <c r="K143" s="280"/>
      <c r="L143" s="281"/>
      <c r="M143" s="282"/>
      <c r="N143" s="282"/>
      <c r="O143" s="282"/>
      <c r="P143" s="282"/>
      <c r="Q143" s="282"/>
      <c r="R143" s="282"/>
      <c r="S143" s="282"/>
      <c r="T143" s="282"/>
      <c r="U143" s="282"/>
    </row>
    <row r="144" spans="1:21" s="276" customFormat="1" ht="13.5" customHeight="1">
      <c r="A144" s="272"/>
      <c r="B144" s="159"/>
      <c r="C144" s="159"/>
      <c r="D144" s="273" t="s">
        <v>39</v>
      </c>
      <c r="E144" s="159"/>
      <c r="F144" s="175">
        <v>1</v>
      </c>
      <c r="G144" s="274"/>
      <c r="H144" s="274"/>
      <c r="I144" s="260"/>
      <c r="J144" s="295"/>
    </row>
    <row r="145" spans="1:23" s="276" customFormat="1" ht="13.5" customHeight="1">
      <c r="A145" s="272"/>
      <c r="B145" s="159"/>
      <c r="C145" s="159"/>
      <c r="D145" s="273" t="s">
        <v>44</v>
      </c>
      <c r="E145" s="159"/>
      <c r="F145" s="175"/>
      <c r="G145" s="274"/>
      <c r="H145" s="274"/>
      <c r="I145" s="260"/>
      <c r="J145" s="278"/>
    </row>
    <row r="146" spans="1:23" s="132" customFormat="1" ht="27" customHeight="1">
      <c r="A146" s="157">
        <v>28</v>
      </c>
      <c r="B146" s="158" t="s">
        <v>32</v>
      </c>
      <c r="C146" s="159" t="s">
        <v>202</v>
      </c>
      <c r="D146" s="159" t="s">
        <v>203</v>
      </c>
      <c r="E146" s="160" t="s">
        <v>24</v>
      </c>
      <c r="F146" s="161">
        <f>ROUND(SUM(F148),3)</f>
        <v>1</v>
      </c>
      <c r="G146" s="9"/>
      <c r="H146" s="162">
        <f>ROUND(F146*G146,2)</f>
        <v>0</v>
      </c>
      <c r="I146" s="260" t="s">
        <v>65</v>
      </c>
      <c r="J146" s="299"/>
    </row>
    <row r="147" spans="1:23" s="276" customFormat="1" ht="27" customHeight="1">
      <c r="A147" s="272"/>
      <c r="B147" s="159"/>
      <c r="C147" s="159"/>
      <c r="D147" s="273" t="s">
        <v>204</v>
      </c>
      <c r="E147" s="159"/>
      <c r="F147" s="175"/>
      <c r="G147" s="274"/>
      <c r="H147" s="274"/>
      <c r="I147" s="260"/>
      <c r="J147" s="294"/>
      <c r="K147" s="280"/>
      <c r="L147" s="281"/>
      <c r="M147" s="282"/>
      <c r="N147" s="282"/>
      <c r="O147" s="282"/>
      <c r="P147" s="282"/>
      <c r="Q147" s="282"/>
      <c r="R147" s="282"/>
      <c r="S147" s="282"/>
      <c r="T147" s="282"/>
      <c r="U147" s="282"/>
    </row>
    <row r="148" spans="1:23" s="276" customFormat="1" ht="13.5" customHeight="1">
      <c r="A148" s="272"/>
      <c r="B148" s="159"/>
      <c r="C148" s="159"/>
      <c r="D148" s="273" t="s">
        <v>41</v>
      </c>
      <c r="E148" s="159"/>
      <c r="F148" s="175">
        <v>1</v>
      </c>
      <c r="G148" s="274"/>
      <c r="H148" s="274"/>
      <c r="I148" s="260"/>
      <c r="J148" s="295"/>
    </row>
    <row r="149" spans="1:23" s="276" customFormat="1" ht="13.5" customHeight="1">
      <c r="A149" s="272"/>
      <c r="B149" s="159"/>
      <c r="C149" s="159"/>
      <c r="D149" s="273" t="s">
        <v>44</v>
      </c>
      <c r="E149" s="159"/>
      <c r="F149" s="175"/>
      <c r="G149" s="274"/>
      <c r="H149" s="274"/>
      <c r="I149" s="260"/>
      <c r="J149" s="278"/>
    </row>
    <row r="150" spans="1:23" s="132" customFormat="1" ht="13.5" customHeight="1">
      <c r="A150" s="157">
        <v>29</v>
      </c>
      <c r="B150" s="158" t="s">
        <v>32</v>
      </c>
      <c r="C150" s="159" t="s">
        <v>205</v>
      </c>
      <c r="D150" s="159" t="s">
        <v>206</v>
      </c>
      <c r="E150" s="160" t="s">
        <v>24</v>
      </c>
      <c r="F150" s="161">
        <f>ROUND(SUM(F152),3)</f>
        <v>1</v>
      </c>
      <c r="G150" s="9"/>
      <c r="H150" s="162">
        <f>ROUND(F150*G150,2)</f>
        <v>0</v>
      </c>
      <c r="I150" s="260" t="s">
        <v>65</v>
      </c>
      <c r="J150" s="189"/>
      <c r="U150" s="302"/>
    </row>
    <row r="151" spans="1:23" s="276" customFormat="1" ht="27" customHeight="1">
      <c r="A151" s="272"/>
      <c r="B151" s="159"/>
      <c r="C151" s="159"/>
      <c r="D151" s="273" t="s">
        <v>181</v>
      </c>
      <c r="E151" s="159"/>
      <c r="F151" s="175"/>
      <c r="G151" s="274"/>
      <c r="H151" s="274"/>
      <c r="I151" s="260"/>
      <c r="J151" s="284"/>
      <c r="K151" s="280"/>
      <c r="M151" s="282"/>
      <c r="N151" s="282"/>
      <c r="O151" s="282"/>
      <c r="P151" s="282"/>
      <c r="Q151" s="282"/>
      <c r="R151" s="282"/>
      <c r="S151" s="282"/>
      <c r="T151" s="282"/>
      <c r="U151" s="282"/>
    </row>
    <row r="152" spans="1:23" s="276" customFormat="1" ht="13.5" customHeight="1">
      <c r="A152" s="272"/>
      <c r="B152" s="159"/>
      <c r="C152" s="159"/>
      <c r="D152" s="273" t="s">
        <v>39</v>
      </c>
      <c r="E152" s="159"/>
      <c r="F152" s="175">
        <v>1</v>
      </c>
      <c r="G152" s="274"/>
      <c r="H152" s="274"/>
      <c r="I152" s="260"/>
      <c r="J152" s="294"/>
    </row>
    <row r="153" spans="1:23" s="276" customFormat="1" ht="13.5" customHeight="1">
      <c r="A153" s="272"/>
      <c r="B153" s="159"/>
      <c r="C153" s="159"/>
      <c r="D153" s="273" t="s">
        <v>44</v>
      </c>
      <c r="E153" s="159"/>
      <c r="F153" s="175"/>
      <c r="G153" s="274"/>
      <c r="H153" s="274"/>
      <c r="I153" s="303"/>
      <c r="J153" s="295"/>
    </row>
    <row r="154" spans="1:23" s="132" customFormat="1" ht="27" customHeight="1">
      <c r="A154" s="157">
        <v>30</v>
      </c>
      <c r="B154" s="158" t="s">
        <v>32</v>
      </c>
      <c r="C154" s="159" t="s">
        <v>207</v>
      </c>
      <c r="D154" s="159" t="s">
        <v>208</v>
      </c>
      <c r="E154" s="160" t="s">
        <v>24</v>
      </c>
      <c r="F154" s="161">
        <f>ROUND(SUM(F156),3)</f>
        <v>1</v>
      </c>
      <c r="G154" s="9"/>
      <c r="H154" s="162">
        <f>ROUND(F154*G154,2)</f>
        <v>0</v>
      </c>
      <c r="I154" s="260" t="s">
        <v>65</v>
      </c>
      <c r="J154" s="261"/>
      <c r="K154" s="261"/>
    </row>
    <row r="155" spans="1:23" s="276" customFormat="1" ht="27" customHeight="1">
      <c r="A155" s="272"/>
      <c r="B155" s="159"/>
      <c r="C155" s="159"/>
      <c r="D155" s="273" t="s">
        <v>209</v>
      </c>
      <c r="E155" s="159"/>
      <c r="F155" s="175"/>
      <c r="G155" s="274"/>
      <c r="H155" s="274"/>
      <c r="I155" s="260"/>
      <c r="J155" s="261"/>
      <c r="K155" s="294"/>
      <c r="M155" s="280"/>
      <c r="N155" s="281"/>
      <c r="O155" s="282"/>
      <c r="P155" s="282"/>
      <c r="Q155" s="282"/>
      <c r="R155" s="282"/>
      <c r="S155" s="282"/>
      <c r="T155" s="282"/>
      <c r="U155" s="282"/>
      <c r="V155" s="282"/>
      <c r="W155" s="282"/>
    </row>
    <row r="156" spans="1:23" s="276" customFormat="1" ht="13.5" customHeight="1">
      <c r="A156" s="272"/>
      <c r="B156" s="159"/>
      <c r="C156" s="159"/>
      <c r="D156" s="273" t="s">
        <v>39</v>
      </c>
      <c r="E156" s="159"/>
      <c r="F156" s="175">
        <v>1</v>
      </c>
      <c r="G156" s="274"/>
      <c r="H156" s="274"/>
      <c r="I156" s="260"/>
      <c r="J156" s="278"/>
      <c r="K156" s="278"/>
    </row>
    <row r="157" spans="1:23" s="276" customFormat="1" ht="13.5" customHeight="1">
      <c r="A157" s="272"/>
      <c r="B157" s="159"/>
      <c r="C157" s="159"/>
      <c r="D157" s="273" t="s">
        <v>44</v>
      </c>
      <c r="E157" s="159"/>
      <c r="F157" s="175"/>
      <c r="G157" s="274"/>
      <c r="H157" s="274"/>
      <c r="I157" s="260"/>
      <c r="J157" s="278"/>
    </row>
    <row r="158" spans="1:23" s="132" customFormat="1" ht="27" customHeight="1">
      <c r="A158" s="157">
        <v>31</v>
      </c>
      <c r="B158" s="158" t="s">
        <v>32</v>
      </c>
      <c r="C158" s="159" t="s">
        <v>210</v>
      </c>
      <c r="D158" s="159" t="s">
        <v>211</v>
      </c>
      <c r="E158" s="160" t="s">
        <v>24</v>
      </c>
      <c r="F158" s="161">
        <f>ROUND(SUM(F160:F162),3)</f>
        <v>5</v>
      </c>
      <c r="G158" s="9"/>
      <c r="H158" s="162">
        <f>ROUND(F158*G158,2)</f>
        <v>0</v>
      </c>
      <c r="I158" s="260" t="s">
        <v>65</v>
      </c>
      <c r="J158" s="261"/>
    </row>
    <row r="159" spans="1:23" s="276" customFormat="1" ht="27" customHeight="1">
      <c r="A159" s="272"/>
      <c r="B159" s="159"/>
      <c r="C159" s="159"/>
      <c r="D159" s="273" t="s">
        <v>212</v>
      </c>
      <c r="E159" s="159"/>
      <c r="F159" s="175"/>
      <c r="G159" s="274"/>
      <c r="H159" s="274"/>
      <c r="I159" s="260"/>
      <c r="J159" s="189"/>
      <c r="K159" s="280"/>
      <c r="L159" s="281"/>
      <c r="M159" s="282"/>
      <c r="N159" s="282"/>
      <c r="O159" s="282"/>
      <c r="P159" s="282"/>
      <c r="Q159" s="282"/>
      <c r="R159" s="282"/>
      <c r="S159" s="282"/>
      <c r="T159" s="282"/>
      <c r="U159" s="282"/>
    </row>
    <row r="160" spans="1:23" s="276" customFormat="1" ht="13.5" customHeight="1">
      <c r="A160" s="272"/>
      <c r="B160" s="159"/>
      <c r="C160" s="159"/>
      <c r="D160" s="273" t="s">
        <v>39</v>
      </c>
      <c r="E160" s="159"/>
      <c r="F160" s="175">
        <v>1</v>
      </c>
      <c r="G160" s="274"/>
      <c r="H160" s="274"/>
      <c r="I160" s="260"/>
      <c r="J160" s="275"/>
      <c r="L160" s="285"/>
    </row>
    <row r="161" spans="1:21" s="276" customFormat="1" ht="13.5" customHeight="1">
      <c r="A161" s="272"/>
      <c r="B161" s="159"/>
      <c r="C161" s="159"/>
      <c r="D161" s="273" t="s">
        <v>29</v>
      </c>
      <c r="E161" s="159"/>
      <c r="F161" s="175">
        <v>2</v>
      </c>
      <c r="G161" s="274"/>
      <c r="H161" s="274"/>
      <c r="I161" s="260"/>
      <c r="J161" s="275"/>
    </row>
    <row r="162" spans="1:21" s="276" customFormat="1" ht="13.5" customHeight="1">
      <c r="A162" s="272"/>
      <c r="B162" s="159"/>
      <c r="C162" s="159"/>
      <c r="D162" s="273" t="s">
        <v>40</v>
      </c>
      <c r="E162" s="159"/>
      <c r="F162" s="175">
        <v>2</v>
      </c>
      <c r="G162" s="274"/>
      <c r="H162" s="274"/>
      <c r="I162" s="260"/>
      <c r="J162" s="275"/>
    </row>
    <row r="163" spans="1:21" s="276" customFormat="1" ht="13.5" customHeight="1">
      <c r="A163" s="272"/>
      <c r="B163" s="159"/>
      <c r="C163" s="159"/>
      <c r="D163" s="273" t="s">
        <v>44</v>
      </c>
      <c r="E163" s="159"/>
      <c r="F163" s="175"/>
      <c r="G163" s="274"/>
      <c r="H163" s="274"/>
      <c r="I163" s="260"/>
      <c r="J163" s="278"/>
    </row>
    <row r="164" spans="1:21" s="132" customFormat="1" ht="13.5" customHeight="1">
      <c r="A164" s="157">
        <v>32</v>
      </c>
      <c r="B164" s="158" t="s">
        <v>32</v>
      </c>
      <c r="C164" s="159" t="s">
        <v>213</v>
      </c>
      <c r="D164" s="159" t="s">
        <v>214</v>
      </c>
      <c r="E164" s="160" t="s">
        <v>24</v>
      </c>
      <c r="F164" s="161">
        <f>ROUND(SUM(F166),3)</f>
        <v>6</v>
      </c>
      <c r="G164" s="9"/>
      <c r="H164" s="162">
        <f>ROUND(F164*G164,2)</f>
        <v>0</v>
      </c>
      <c r="I164" s="260" t="s">
        <v>65</v>
      </c>
      <c r="J164" s="261"/>
    </row>
    <row r="165" spans="1:21" s="276" customFormat="1" ht="27" customHeight="1">
      <c r="A165" s="272"/>
      <c r="B165" s="159"/>
      <c r="C165" s="159"/>
      <c r="D165" s="273" t="s">
        <v>215</v>
      </c>
      <c r="E165" s="159"/>
      <c r="F165" s="175"/>
      <c r="G165" s="274"/>
      <c r="H165" s="274"/>
      <c r="I165" s="260"/>
      <c r="J165" s="189"/>
      <c r="K165" s="280"/>
      <c r="L165" s="281"/>
      <c r="M165" s="282"/>
      <c r="N165" s="282"/>
      <c r="O165" s="282"/>
      <c r="P165" s="282"/>
      <c r="Q165" s="282"/>
      <c r="R165" s="282"/>
      <c r="S165" s="282"/>
      <c r="T165" s="282"/>
      <c r="U165" s="282"/>
    </row>
    <row r="166" spans="1:21" s="276" customFormat="1" ht="13.5" customHeight="1">
      <c r="A166" s="272"/>
      <c r="B166" s="159"/>
      <c r="C166" s="159"/>
      <c r="D166" s="273" t="s">
        <v>39</v>
      </c>
      <c r="E166" s="159"/>
      <c r="F166" s="175">
        <v>6</v>
      </c>
      <c r="G166" s="274"/>
      <c r="H166" s="274"/>
      <c r="I166" s="260"/>
      <c r="J166" s="275"/>
    </row>
    <row r="167" spans="1:21" s="276" customFormat="1" ht="13.5" customHeight="1">
      <c r="A167" s="272"/>
      <c r="B167" s="159"/>
      <c r="C167" s="159"/>
      <c r="D167" s="273" t="s">
        <v>44</v>
      </c>
      <c r="E167" s="159"/>
      <c r="F167" s="175"/>
      <c r="G167" s="274"/>
      <c r="H167" s="274"/>
      <c r="I167" s="260"/>
      <c r="J167" s="278"/>
    </row>
    <row r="168" spans="1:21" s="132" customFormat="1" ht="27" customHeight="1">
      <c r="A168" s="157">
        <v>33</v>
      </c>
      <c r="B168" s="158" t="s">
        <v>32</v>
      </c>
      <c r="C168" s="159" t="s">
        <v>216</v>
      </c>
      <c r="D168" s="159" t="s">
        <v>217</v>
      </c>
      <c r="E168" s="160" t="s">
        <v>24</v>
      </c>
      <c r="F168" s="161">
        <f>ROUND(SUM(F170),3)</f>
        <v>1</v>
      </c>
      <c r="G168" s="9"/>
      <c r="H168" s="162">
        <f>ROUND(F168*G168,2)</f>
        <v>0</v>
      </c>
      <c r="I168" s="260" t="s">
        <v>65</v>
      </c>
      <c r="J168" s="304"/>
    </row>
    <row r="169" spans="1:21" s="276" customFormat="1" ht="67.5" customHeight="1">
      <c r="A169" s="272"/>
      <c r="B169" s="159"/>
      <c r="C169" s="159"/>
      <c r="D169" s="305" t="s">
        <v>218</v>
      </c>
      <c r="E169" s="159"/>
      <c r="F169" s="175"/>
      <c r="G169" s="274"/>
      <c r="H169" s="274"/>
      <c r="I169" s="260"/>
      <c r="J169" s="280"/>
      <c r="K169" s="280"/>
      <c r="L169" s="281"/>
      <c r="M169" s="282"/>
      <c r="N169" s="282"/>
      <c r="O169" s="282"/>
      <c r="P169" s="282"/>
      <c r="Q169" s="282"/>
      <c r="R169" s="282"/>
      <c r="S169" s="282"/>
      <c r="T169" s="282"/>
      <c r="U169" s="282"/>
    </row>
    <row r="170" spans="1:21" s="276" customFormat="1" ht="13.5" customHeight="1">
      <c r="A170" s="272"/>
      <c r="B170" s="159"/>
      <c r="C170" s="159"/>
      <c r="D170" s="273" t="s">
        <v>39</v>
      </c>
      <c r="E170" s="159"/>
      <c r="F170" s="175">
        <v>1</v>
      </c>
      <c r="G170" s="274"/>
      <c r="H170" s="274"/>
      <c r="I170" s="260"/>
      <c r="J170" s="275"/>
    </row>
    <row r="171" spans="1:21" s="276" customFormat="1" ht="13.5" customHeight="1">
      <c r="A171" s="272"/>
      <c r="B171" s="159"/>
      <c r="C171" s="159"/>
      <c r="D171" s="273" t="s">
        <v>44</v>
      </c>
      <c r="E171" s="159"/>
      <c r="F171" s="175"/>
      <c r="G171" s="274"/>
      <c r="H171" s="274"/>
      <c r="I171" s="260"/>
      <c r="J171" s="278"/>
    </row>
    <row r="172" spans="1:21" s="132" customFormat="1" ht="27" customHeight="1">
      <c r="A172" s="157">
        <v>34</v>
      </c>
      <c r="B172" s="158" t="s">
        <v>32</v>
      </c>
      <c r="C172" s="159" t="s">
        <v>219</v>
      </c>
      <c r="D172" s="159" t="s">
        <v>220</v>
      </c>
      <c r="E172" s="160" t="s">
        <v>24</v>
      </c>
      <c r="F172" s="161">
        <f>ROUND(SUM(F174),3)</f>
        <v>1</v>
      </c>
      <c r="G172" s="9"/>
      <c r="H172" s="162">
        <f>ROUND(F172*G172,2)</f>
        <v>0</v>
      </c>
      <c r="I172" s="260" t="s">
        <v>65</v>
      </c>
      <c r="J172" s="304"/>
    </row>
    <row r="173" spans="1:21" s="276" customFormat="1" ht="225">
      <c r="A173" s="272"/>
      <c r="B173" s="159"/>
      <c r="C173" s="159"/>
      <c r="D173" s="305" t="s">
        <v>221</v>
      </c>
      <c r="E173" s="159"/>
      <c r="F173" s="175"/>
      <c r="G173" s="274"/>
      <c r="H173" s="274"/>
      <c r="I173" s="171"/>
      <c r="J173" s="261"/>
      <c r="K173" s="280"/>
      <c r="L173" s="281"/>
      <c r="M173" s="282"/>
      <c r="N173" s="282"/>
      <c r="O173" s="282"/>
      <c r="P173" s="282"/>
      <c r="Q173" s="282"/>
      <c r="R173" s="282"/>
      <c r="S173" s="282"/>
      <c r="T173" s="282"/>
      <c r="U173" s="282"/>
    </row>
    <row r="174" spans="1:21" s="276" customFormat="1" ht="13.5" customHeight="1">
      <c r="A174" s="272"/>
      <c r="B174" s="159"/>
      <c r="C174" s="159"/>
      <c r="D174" s="273" t="s">
        <v>39</v>
      </c>
      <c r="E174" s="159"/>
      <c r="F174" s="175">
        <v>1</v>
      </c>
      <c r="G174" s="274"/>
      <c r="H174" s="274"/>
      <c r="I174" s="171"/>
      <c r="J174" s="275"/>
    </row>
    <row r="175" spans="1:21" s="276" customFormat="1" ht="13.5" customHeight="1">
      <c r="A175" s="272"/>
      <c r="B175" s="159"/>
      <c r="C175" s="159"/>
      <c r="D175" s="273" t="s">
        <v>44</v>
      </c>
      <c r="E175" s="159"/>
      <c r="F175" s="175"/>
      <c r="G175" s="274"/>
      <c r="H175" s="274"/>
      <c r="I175" s="260"/>
      <c r="J175" s="278"/>
    </row>
    <row r="176" spans="1:21" s="132" customFormat="1" ht="13.5" customHeight="1">
      <c r="A176" s="157">
        <v>35</v>
      </c>
      <c r="B176" s="158" t="s">
        <v>32</v>
      </c>
      <c r="C176" s="159" t="s">
        <v>222</v>
      </c>
      <c r="D176" s="159" t="s">
        <v>223</v>
      </c>
      <c r="E176" s="160" t="s">
        <v>24</v>
      </c>
      <c r="F176" s="161">
        <f>ROUND(SUM(F178),3)</f>
        <v>5</v>
      </c>
      <c r="G176" s="9"/>
      <c r="H176" s="162">
        <f>ROUND(F176*G176,2)</f>
        <v>0</v>
      </c>
      <c r="I176" s="260" t="s">
        <v>65</v>
      </c>
      <c r="J176" s="304"/>
    </row>
    <row r="177" spans="1:21" s="276" customFormat="1" ht="67.5" customHeight="1">
      <c r="A177" s="272"/>
      <c r="B177" s="159"/>
      <c r="C177" s="159"/>
      <c r="D177" s="305" t="s">
        <v>224</v>
      </c>
      <c r="E177" s="159"/>
      <c r="F177" s="175"/>
      <c r="G177" s="274"/>
      <c r="H177" s="274"/>
      <c r="I177" s="260"/>
      <c r="J177" s="280"/>
      <c r="K177" s="280"/>
      <c r="L177" s="281"/>
      <c r="M177" s="282"/>
      <c r="N177" s="282"/>
      <c r="O177" s="282"/>
      <c r="P177" s="282"/>
      <c r="Q177" s="282"/>
      <c r="R177" s="282"/>
      <c r="S177" s="282"/>
      <c r="T177" s="282"/>
      <c r="U177" s="282"/>
    </row>
    <row r="178" spans="1:21" s="276" customFormat="1" ht="13.5" customHeight="1">
      <c r="A178" s="272"/>
      <c r="B178" s="159"/>
      <c r="C178" s="159"/>
      <c r="D178" s="273" t="s">
        <v>39</v>
      </c>
      <c r="E178" s="159"/>
      <c r="F178" s="175">
        <v>5</v>
      </c>
      <c r="G178" s="274"/>
      <c r="H178" s="274"/>
      <c r="I178" s="260"/>
      <c r="J178" s="275"/>
    </row>
    <row r="179" spans="1:21" s="276" customFormat="1" ht="13.5" customHeight="1">
      <c r="A179" s="272"/>
      <c r="B179" s="159"/>
      <c r="C179" s="159"/>
      <c r="D179" s="273" t="s">
        <v>44</v>
      </c>
      <c r="E179" s="159"/>
      <c r="F179" s="175"/>
      <c r="G179" s="274"/>
      <c r="H179" s="274"/>
      <c r="I179" s="260"/>
      <c r="J179" s="278"/>
    </row>
    <row r="180" spans="1:21" s="132" customFormat="1" ht="13.5" customHeight="1">
      <c r="A180" s="157">
        <v>36</v>
      </c>
      <c r="B180" s="158" t="s">
        <v>32</v>
      </c>
      <c r="C180" s="159" t="s">
        <v>225</v>
      </c>
      <c r="D180" s="159" t="s">
        <v>226</v>
      </c>
      <c r="E180" s="160" t="s">
        <v>24</v>
      </c>
      <c r="F180" s="161">
        <f>ROUND(SUM(F182),3)</f>
        <v>1</v>
      </c>
      <c r="G180" s="9"/>
      <c r="H180" s="162">
        <f>ROUND(F180*G180,2)</f>
        <v>0</v>
      </c>
      <c r="I180" s="260" t="s">
        <v>65</v>
      </c>
      <c r="J180" s="304"/>
    </row>
    <row r="181" spans="1:21" s="276" customFormat="1" ht="121.5" customHeight="1">
      <c r="A181" s="272"/>
      <c r="B181" s="159"/>
      <c r="C181" s="159"/>
      <c r="D181" s="305" t="s">
        <v>227</v>
      </c>
      <c r="E181" s="159"/>
      <c r="F181" s="175"/>
      <c r="G181" s="274"/>
      <c r="H181" s="274"/>
      <c r="I181" s="171"/>
      <c r="J181" s="304"/>
      <c r="K181" s="304"/>
      <c r="L181" s="281"/>
      <c r="M181" s="282"/>
      <c r="N181" s="282"/>
      <c r="O181" s="282"/>
      <c r="P181" s="282"/>
      <c r="Q181" s="282"/>
      <c r="R181" s="282"/>
      <c r="S181" s="282"/>
      <c r="T181" s="282"/>
      <c r="U181" s="282"/>
    </row>
    <row r="182" spans="1:21" s="276" customFormat="1" ht="13.5" customHeight="1">
      <c r="A182" s="272"/>
      <c r="B182" s="159"/>
      <c r="C182" s="159"/>
      <c r="D182" s="273" t="s">
        <v>39</v>
      </c>
      <c r="E182" s="159"/>
      <c r="F182" s="175">
        <v>1</v>
      </c>
      <c r="G182" s="274"/>
      <c r="H182" s="274"/>
      <c r="I182" s="171"/>
      <c r="J182" s="275"/>
    </row>
    <row r="183" spans="1:21" s="276" customFormat="1" ht="13.5" customHeight="1">
      <c r="A183" s="272"/>
      <c r="B183" s="159"/>
      <c r="C183" s="159"/>
      <c r="D183" s="273" t="s">
        <v>44</v>
      </c>
      <c r="E183" s="159"/>
      <c r="F183" s="175"/>
      <c r="G183" s="274"/>
      <c r="H183" s="274"/>
      <c r="I183" s="260"/>
      <c r="J183" s="278"/>
    </row>
    <row r="184" spans="1:21" s="132" customFormat="1" ht="27" customHeight="1">
      <c r="A184" s="333">
        <v>37</v>
      </c>
      <c r="B184" s="158" t="s">
        <v>32</v>
      </c>
      <c r="C184" s="159" t="s">
        <v>228</v>
      </c>
      <c r="D184" s="159" t="s">
        <v>229</v>
      </c>
      <c r="E184" s="160" t="s">
        <v>24</v>
      </c>
      <c r="F184" s="161">
        <f>ROUND(SUM(F186:F188),3)</f>
        <v>32</v>
      </c>
      <c r="G184" s="9"/>
      <c r="H184" s="162">
        <f>ROUND(F184*G184,2)</f>
        <v>0</v>
      </c>
      <c r="I184" s="260" t="s">
        <v>65</v>
      </c>
      <c r="J184" s="332"/>
    </row>
    <row r="185" spans="1:21" s="276" customFormat="1" ht="121.5" customHeight="1">
      <c r="A185" s="272"/>
      <c r="B185" s="159"/>
      <c r="C185" s="159"/>
      <c r="D185" s="305" t="s">
        <v>230</v>
      </c>
      <c r="E185" s="159"/>
      <c r="F185" s="175"/>
      <c r="G185" s="274"/>
      <c r="H185" s="274"/>
      <c r="I185" s="260"/>
      <c r="J185" s="306"/>
      <c r="K185" s="280"/>
      <c r="L185" s="281"/>
      <c r="M185" s="282"/>
      <c r="N185" s="282"/>
      <c r="O185" s="282"/>
      <c r="P185" s="282"/>
      <c r="Q185" s="282"/>
      <c r="R185" s="282"/>
      <c r="S185" s="282"/>
      <c r="T185" s="282"/>
      <c r="U185" s="282"/>
    </row>
    <row r="186" spans="1:21" s="276" customFormat="1" ht="13.5" customHeight="1">
      <c r="A186" s="272"/>
      <c r="B186" s="159"/>
      <c r="C186" s="159"/>
      <c r="D186" s="273" t="s">
        <v>39</v>
      </c>
      <c r="E186" s="159"/>
      <c r="F186" s="175">
        <v>6</v>
      </c>
      <c r="G186" s="274"/>
      <c r="H186" s="274"/>
      <c r="I186" s="260"/>
      <c r="J186" s="275"/>
    </row>
    <row r="187" spans="1:21" s="276" customFormat="1" ht="13.5" customHeight="1">
      <c r="A187" s="272"/>
      <c r="B187" s="159"/>
      <c r="C187" s="159"/>
      <c r="D187" s="273" t="s">
        <v>29</v>
      </c>
      <c r="E187" s="159"/>
      <c r="F187" s="175">
        <v>14</v>
      </c>
      <c r="G187" s="274"/>
      <c r="H187" s="274"/>
      <c r="I187" s="260"/>
      <c r="J187" s="275"/>
    </row>
    <row r="188" spans="1:21" s="276" customFormat="1" ht="13.5" customHeight="1">
      <c r="A188" s="272"/>
      <c r="B188" s="159"/>
      <c r="C188" s="159"/>
      <c r="D188" s="273" t="s">
        <v>40</v>
      </c>
      <c r="E188" s="159"/>
      <c r="F188" s="175">
        <v>12</v>
      </c>
      <c r="G188" s="274"/>
      <c r="H188" s="274"/>
      <c r="I188" s="260"/>
      <c r="J188" s="275"/>
    </row>
    <row r="189" spans="1:21" s="276" customFormat="1" ht="13.5" customHeight="1">
      <c r="A189" s="272"/>
      <c r="B189" s="159"/>
      <c r="C189" s="159"/>
      <c r="D189" s="273" t="s">
        <v>44</v>
      </c>
      <c r="E189" s="159"/>
      <c r="F189" s="175"/>
      <c r="G189" s="274"/>
      <c r="H189" s="274"/>
      <c r="I189" s="260"/>
      <c r="J189" s="278"/>
    </row>
    <row r="190" spans="1:21" s="276" customFormat="1" ht="27" customHeight="1">
      <c r="A190" s="272"/>
      <c r="B190" s="159"/>
      <c r="C190" s="159"/>
      <c r="D190" s="273" t="s">
        <v>472</v>
      </c>
      <c r="E190" s="159"/>
      <c r="F190" s="175"/>
      <c r="G190" s="274"/>
      <c r="H190" s="274"/>
      <c r="I190" s="260"/>
      <c r="J190" s="278"/>
    </row>
    <row r="191" spans="1:21" s="132" customFormat="1" ht="27" customHeight="1">
      <c r="A191" s="157">
        <v>38</v>
      </c>
      <c r="B191" s="158" t="s">
        <v>32</v>
      </c>
      <c r="C191" s="159" t="s">
        <v>231</v>
      </c>
      <c r="D191" s="159" t="s">
        <v>232</v>
      </c>
      <c r="E191" s="160" t="s">
        <v>24</v>
      </c>
      <c r="F191" s="161">
        <f>ROUND(SUM(F193:F195),3)</f>
        <v>33</v>
      </c>
      <c r="G191" s="9"/>
      <c r="H191" s="162">
        <f>ROUND(F191*G191,2)</f>
        <v>0</v>
      </c>
      <c r="I191" s="260" t="s">
        <v>65</v>
      </c>
      <c r="J191" s="261"/>
    </row>
    <row r="192" spans="1:21" s="132" customFormat="1" ht="40.5" customHeight="1">
      <c r="A192" s="168"/>
      <c r="B192" s="158"/>
      <c r="C192" s="159"/>
      <c r="D192" s="169" t="s">
        <v>233</v>
      </c>
      <c r="E192" s="159"/>
      <c r="F192" s="170"/>
      <c r="G192" s="171"/>
      <c r="H192" s="171"/>
      <c r="I192" s="172"/>
      <c r="J192" s="4"/>
      <c r="K192"/>
      <c r="L192"/>
      <c r="M192"/>
      <c r="N192"/>
      <c r="P192"/>
      <c r="Q192"/>
      <c r="R192"/>
      <c r="S192"/>
      <c r="T192" s="174"/>
    </row>
    <row r="193" spans="1:21" s="276" customFormat="1" ht="13.5" customHeight="1">
      <c r="A193" s="272"/>
      <c r="B193" s="159"/>
      <c r="C193" s="159"/>
      <c r="D193" s="273" t="s">
        <v>39</v>
      </c>
      <c r="E193" s="159"/>
      <c r="F193" s="175">
        <v>6</v>
      </c>
      <c r="G193" s="274"/>
      <c r="H193" s="274"/>
      <c r="I193" s="260"/>
      <c r="J193" s="275"/>
    </row>
    <row r="194" spans="1:21" s="276" customFormat="1" ht="13.5" customHeight="1">
      <c r="A194" s="272"/>
      <c r="B194" s="159"/>
      <c r="C194" s="159"/>
      <c r="D194" s="273" t="s">
        <v>29</v>
      </c>
      <c r="E194" s="159"/>
      <c r="F194" s="175">
        <v>14</v>
      </c>
      <c r="G194" s="274"/>
      <c r="H194" s="274"/>
      <c r="I194" s="260"/>
      <c r="J194" s="275"/>
    </row>
    <row r="195" spans="1:21" s="276" customFormat="1" ht="13.5" customHeight="1">
      <c r="A195" s="272"/>
      <c r="B195" s="159"/>
      <c r="C195" s="159"/>
      <c r="D195" s="273" t="s">
        <v>40</v>
      </c>
      <c r="E195" s="159"/>
      <c r="F195" s="175">
        <v>13</v>
      </c>
      <c r="G195" s="274"/>
      <c r="H195" s="274"/>
      <c r="I195" s="260"/>
      <c r="J195" s="275"/>
    </row>
    <row r="196" spans="1:21" s="276" customFormat="1" ht="13.5" customHeight="1">
      <c r="A196" s="272"/>
      <c r="B196" s="159"/>
      <c r="C196" s="159"/>
      <c r="D196" s="273" t="s">
        <v>44</v>
      </c>
      <c r="E196" s="159"/>
      <c r="F196" s="175"/>
      <c r="G196" s="274"/>
      <c r="H196" s="274"/>
      <c r="I196" s="260"/>
      <c r="J196" s="278"/>
    </row>
    <row r="197" spans="1:21" s="132" customFormat="1" ht="27" customHeight="1">
      <c r="A197" s="157">
        <v>39</v>
      </c>
      <c r="B197" s="158" t="s">
        <v>32</v>
      </c>
      <c r="C197" s="159" t="s">
        <v>234</v>
      </c>
      <c r="D197" s="159" t="s">
        <v>235</v>
      </c>
      <c r="E197" s="160" t="s">
        <v>24</v>
      </c>
      <c r="F197" s="161">
        <f>ROUND(SUM(F199:F201),3)</f>
        <v>5</v>
      </c>
      <c r="G197" s="9"/>
      <c r="H197" s="162">
        <f>ROUND(F197*G197,2)</f>
        <v>0</v>
      </c>
      <c r="I197" s="260" t="s">
        <v>65</v>
      </c>
      <c r="J197" s="304"/>
    </row>
    <row r="198" spans="1:21" s="132" customFormat="1" ht="40.5" customHeight="1">
      <c r="A198" s="168"/>
      <c r="B198" s="158"/>
      <c r="C198" s="159"/>
      <c r="D198" s="169" t="s">
        <v>236</v>
      </c>
      <c r="E198" s="159"/>
      <c r="F198" s="170"/>
      <c r="G198" s="171"/>
      <c r="H198" s="171"/>
      <c r="I198" s="172"/>
      <c r="J198" s="4"/>
      <c r="K198"/>
      <c r="L198"/>
      <c r="M198"/>
      <c r="N198"/>
      <c r="P198"/>
      <c r="Q198"/>
      <c r="R198"/>
      <c r="S198"/>
      <c r="T198" s="174"/>
    </row>
    <row r="199" spans="1:21" s="276" customFormat="1" ht="13.5" customHeight="1">
      <c r="A199" s="272"/>
      <c r="B199" s="159"/>
      <c r="C199" s="159"/>
      <c r="D199" s="273" t="s">
        <v>39</v>
      </c>
      <c r="E199" s="159"/>
      <c r="F199" s="175">
        <v>1</v>
      </c>
      <c r="G199" s="274"/>
      <c r="H199" s="274"/>
      <c r="I199" s="260"/>
      <c r="J199" s="278"/>
    </row>
    <row r="200" spans="1:21" s="276" customFormat="1" ht="13.5" customHeight="1">
      <c r="A200" s="272"/>
      <c r="B200" s="159"/>
      <c r="C200" s="159"/>
      <c r="D200" s="273" t="s">
        <v>29</v>
      </c>
      <c r="E200" s="159"/>
      <c r="F200" s="175">
        <v>2</v>
      </c>
      <c r="G200" s="274"/>
      <c r="H200" s="274"/>
      <c r="I200" s="260"/>
      <c r="J200" s="275"/>
    </row>
    <row r="201" spans="1:21" s="276" customFormat="1" ht="13.5" customHeight="1">
      <c r="A201" s="272"/>
      <c r="B201" s="159"/>
      <c r="C201" s="159"/>
      <c r="D201" s="273" t="s">
        <v>40</v>
      </c>
      <c r="E201" s="159"/>
      <c r="F201" s="175">
        <v>2</v>
      </c>
      <c r="G201" s="274"/>
      <c r="H201" s="274"/>
      <c r="I201" s="260"/>
      <c r="J201" s="275"/>
    </row>
    <row r="202" spans="1:21" s="276" customFormat="1" ht="13.5" customHeight="1">
      <c r="A202" s="272"/>
      <c r="B202" s="159"/>
      <c r="C202" s="159"/>
      <c r="D202" s="273" t="s">
        <v>44</v>
      </c>
      <c r="E202" s="159"/>
      <c r="F202" s="175"/>
      <c r="G202" s="274"/>
      <c r="H202" s="274"/>
      <c r="I202" s="260"/>
      <c r="J202" s="288"/>
    </row>
    <row r="203" spans="1:21" s="132" customFormat="1" ht="27" customHeight="1">
      <c r="A203" s="157">
        <v>40</v>
      </c>
      <c r="B203" s="158" t="s">
        <v>32</v>
      </c>
      <c r="C203" s="159" t="s">
        <v>237</v>
      </c>
      <c r="D203" s="159" t="s">
        <v>238</v>
      </c>
      <c r="E203" s="160" t="s">
        <v>24</v>
      </c>
      <c r="F203" s="161">
        <f>ROUND(SUM(F205:F206),3)</f>
        <v>3</v>
      </c>
      <c r="G203" s="9"/>
      <c r="H203" s="162">
        <f>ROUND(F203*G203,2)</f>
        <v>0</v>
      </c>
      <c r="I203" s="260" t="s">
        <v>65</v>
      </c>
      <c r="J203" s="304"/>
    </row>
    <row r="204" spans="1:21" s="276" customFormat="1" ht="94.5" customHeight="1">
      <c r="A204" s="272"/>
      <c r="B204" s="159"/>
      <c r="C204" s="159"/>
      <c r="D204" s="305" t="s">
        <v>239</v>
      </c>
      <c r="E204" s="159"/>
      <c r="F204" s="175"/>
      <c r="G204" s="274"/>
      <c r="H204" s="274"/>
      <c r="I204" s="260"/>
      <c r="J204" s="280"/>
      <c r="K204" s="280"/>
      <c r="L204" s="281"/>
      <c r="M204" s="282"/>
      <c r="N204" s="282"/>
      <c r="O204" s="282"/>
      <c r="P204" s="282"/>
      <c r="Q204" s="282"/>
      <c r="R204" s="282"/>
      <c r="S204" s="282"/>
      <c r="T204" s="282"/>
      <c r="U204" s="282"/>
    </row>
    <row r="205" spans="1:21" s="276" customFormat="1" ht="13.5" customHeight="1">
      <c r="A205" s="272"/>
      <c r="B205" s="159"/>
      <c r="C205" s="159"/>
      <c r="D205" s="273" t="s">
        <v>29</v>
      </c>
      <c r="E205" s="159"/>
      <c r="F205" s="175">
        <v>2</v>
      </c>
      <c r="G205" s="274"/>
      <c r="H205" s="274"/>
      <c r="I205" s="260"/>
      <c r="J205" s="275"/>
    </row>
    <row r="206" spans="1:21" s="276" customFormat="1" ht="13.5" customHeight="1">
      <c r="A206" s="272"/>
      <c r="B206" s="159"/>
      <c r="C206" s="159"/>
      <c r="D206" s="273" t="s">
        <v>40</v>
      </c>
      <c r="E206" s="159"/>
      <c r="F206" s="175">
        <v>1</v>
      </c>
      <c r="G206" s="274"/>
      <c r="H206" s="274"/>
      <c r="I206" s="260"/>
      <c r="J206" s="275"/>
    </row>
    <row r="207" spans="1:21" s="276" customFormat="1" ht="13.5" customHeight="1">
      <c r="A207" s="272"/>
      <c r="B207" s="159"/>
      <c r="C207" s="159"/>
      <c r="D207" s="273" t="s">
        <v>44</v>
      </c>
      <c r="E207" s="159"/>
      <c r="F207" s="175"/>
      <c r="G207" s="274"/>
      <c r="H207" s="274"/>
      <c r="I207" s="260"/>
      <c r="J207" s="278"/>
    </row>
    <row r="208" spans="1:21" s="132" customFormat="1" ht="13.5" customHeight="1">
      <c r="A208" s="157">
        <v>41</v>
      </c>
      <c r="B208" s="158" t="s">
        <v>32</v>
      </c>
      <c r="C208" s="159" t="s">
        <v>240</v>
      </c>
      <c r="D208" s="159" t="s">
        <v>241</v>
      </c>
      <c r="E208" s="160" t="s">
        <v>24</v>
      </c>
      <c r="F208" s="161">
        <f>ROUND(SUM(F210:F211),3)</f>
        <v>2</v>
      </c>
      <c r="G208" s="9"/>
      <c r="H208" s="162">
        <f>ROUND(F208*G208,2)</f>
        <v>0</v>
      </c>
      <c r="I208" s="260" t="s">
        <v>65</v>
      </c>
      <c r="J208" s="304"/>
    </row>
    <row r="209" spans="1:21" s="276" customFormat="1" ht="94.5" customHeight="1">
      <c r="A209" s="272"/>
      <c r="B209" s="159"/>
      <c r="C209" s="159"/>
      <c r="D209" s="305" t="s">
        <v>242</v>
      </c>
      <c r="E209" s="159"/>
      <c r="F209" s="175"/>
      <c r="G209" s="274"/>
      <c r="H209" s="274"/>
      <c r="I209" s="260"/>
      <c r="J209" s="280"/>
      <c r="K209" s="280"/>
      <c r="L209" s="281"/>
      <c r="M209" s="282"/>
      <c r="N209" s="282"/>
      <c r="O209" s="282"/>
      <c r="P209" s="282"/>
      <c r="Q209" s="282"/>
      <c r="R209" s="282"/>
      <c r="S209" s="282"/>
      <c r="T209" s="282"/>
      <c r="U209" s="282"/>
    </row>
    <row r="210" spans="1:21" s="276" customFormat="1" ht="13.5" customHeight="1">
      <c r="A210" s="272"/>
      <c r="B210" s="159"/>
      <c r="C210" s="159"/>
      <c r="D210" s="273" t="s">
        <v>29</v>
      </c>
      <c r="E210" s="159"/>
      <c r="F210" s="175">
        <v>1</v>
      </c>
      <c r="G210" s="274"/>
      <c r="H210" s="274"/>
      <c r="I210" s="260"/>
      <c r="J210" s="275"/>
    </row>
    <row r="211" spans="1:21" s="276" customFormat="1" ht="13.5" customHeight="1">
      <c r="A211" s="272"/>
      <c r="B211" s="159"/>
      <c r="C211" s="159"/>
      <c r="D211" s="273" t="s">
        <v>40</v>
      </c>
      <c r="E211" s="159"/>
      <c r="F211" s="175">
        <v>1</v>
      </c>
      <c r="G211" s="274"/>
      <c r="H211" s="274"/>
      <c r="I211" s="260"/>
      <c r="J211" s="275"/>
    </row>
    <row r="212" spans="1:21" s="276" customFormat="1" ht="13.5" customHeight="1">
      <c r="A212" s="272"/>
      <c r="B212" s="159"/>
      <c r="C212" s="159"/>
      <c r="D212" s="273" t="s">
        <v>44</v>
      </c>
      <c r="E212" s="159"/>
      <c r="F212" s="175"/>
      <c r="G212" s="274"/>
      <c r="H212" s="274"/>
      <c r="I212" s="260"/>
      <c r="J212" s="278"/>
    </row>
    <row r="213" spans="1:21" s="132" customFormat="1" ht="27" customHeight="1">
      <c r="A213" s="157">
        <v>42</v>
      </c>
      <c r="B213" s="158" t="s">
        <v>32</v>
      </c>
      <c r="C213" s="159" t="s">
        <v>243</v>
      </c>
      <c r="D213" s="159" t="s">
        <v>244</v>
      </c>
      <c r="E213" s="160" t="s">
        <v>24</v>
      </c>
      <c r="F213" s="161">
        <f>ROUND(SUM(F215:F216),3)</f>
        <v>2</v>
      </c>
      <c r="G213" s="9"/>
      <c r="H213" s="162">
        <f>ROUND(F213*G213,2)</f>
        <v>0</v>
      </c>
      <c r="I213" s="260" t="s">
        <v>65</v>
      </c>
      <c r="J213" s="304"/>
    </row>
    <row r="214" spans="1:21" s="276" customFormat="1" ht="94.5" customHeight="1">
      <c r="A214" s="272"/>
      <c r="B214" s="159"/>
      <c r="C214" s="159"/>
      <c r="D214" s="305" t="s">
        <v>245</v>
      </c>
      <c r="E214" s="159"/>
      <c r="F214" s="175"/>
      <c r="G214" s="274"/>
      <c r="H214" s="274"/>
      <c r="I214" s="171"/>
      <c r="J214" s="261"/>
      <c r="K214" s="280"/>
      <c r="L214" s="281"/>
      <c r="M214" s="282"/>
      <c r="N214" s="282"/>
      <c r="O214" s="282"/>
      <c r="P214" s="282"/>
      <c r="Q214" s="282"/>
      <c r="R214" s="282"/>
      <c r="S214" s="282"/>
      <c r="T214" s="282"/>
      <c r="U214" s="282"/>
    </row>
    <row r="215" spans="1:21" s="276" customFormat="1" ht="13.5" customHeight="1">
      <c r="A215" s="272"/>
      <c r="B215" s="159"/>
      <c r="C215" s="159"/>
      <c r="D215" s="273" t="s">
        <v>29</v>
      </c>
      <c r="E215" s="159"/>
      <c r="F215" s="175">
        <v>1</v>
      </c>
      <c r="G215" s="274"/>
      <c r="H215" s="274"/>
      <c r="I215" s="171"/>
      <c r="J215" s="275"/>
    </row>
    <row r="216" spans="1:21" s="276" customFormat="1" ht="13.5" customHeight="1">
      <c r="A216" s="272"/>
      <c r="B216" s="159"/>
      <c r="C216" s="159"/>
      <c r="D216" s="273" t="s">
        <v>40</v>
      </c>
      <c r="E216" s="159"/>
      <c r="F216" s="175">
        <v>1</v>
      </c>
      <c r="G216" s="274"/>
      <c r="H216" s="274"/>
      <c r="I216" s="260"/>
      <c r="J216" s="275"/>
    </row>
    <row r="217" spans="1:21" s="276" customFormat="1" ht="13.5" customHeight="1">
      <c r="A217" s="272"/>
      <c r="B217" s="159"/>
      <c r="C217" s="159"/>
      <c r="D217" s="273" t="s">
        <v>44</v>
      </c>
      <c r="E217" s="159"/>
      <c r="F217" s="175"/>
      <c r="G217" s="274"/>
      <c r="H217" s="274"/>
      <c r="I217" s="260"/>
      <c r="J217" s="278"/>
    </row>
    <row r="218" spans="1:21" s="132" customFormat="1" ht="27" customHeight="1">
      <c r="A218" s="157">
        <v>43</v>
      </c>
      <c r="B218" s="158" t="s">
        <v>32</v>
      </c>
      <c r="C218" s="159" t="s">
        <v>246</v>
      </c>
      <c r="D218" s="159" t="s">
        <v>247</v>
      </c>
      <c r="E218" s="160" t="s">
        <v>24</v>
      </c>
      <c r="F218" s="161">
        <f>ROUND(SUM(F220:F222),3)</f>
        <v>2</v>
      </c>
      <c r="G218" s="9"/>
      <c r="H218" s="162">
        <f>ROUND(F218*G218,2)</f>
        <v>0</v>
      </c>
      <c r="I218" s="260" t="s">
        <v>65</v>
      </c>
      <c r="J218" s="304"/>
    </row>
    <row r="219" spans="1:21" s="276" customFormat="1" ht="94.5" customHeight="1">
      <c r="A219" s="272"/>
      <c r="B219" s="159"/>
      <c r="C219" s="159"/>
      <c r="D219" s="305" t="s">
        <v>248</v>
      </c>
      <c r="E219" s="159"/>
      <c r="F219" s="175"/>
      <c r="G219" s="274"/>
      <c r="H219" s="274"/>
      <c r="I219" s="171"/>
      <c r="J219" s="306"/>
      <c r="K219" s="280"/>
      <c r="L219" s="281"/>
      <c r="M219" s="282"/>
      <c r="N219" s="282"/>
      <c r="O219" s="282"/>
      <c r="P219" s="282"/>
      <c r="Q219" s="282"/>
      <c r="R219" s="282"/>
      <c r="S219" s="282"/>
      <c r="T219" s="282"/>
      <c r="U219" s="282"/>
    </row>
    <row r="220" spans="1:21" s="276" customFormat="1" ht="13.5" customHeight="1">
      <c r="A220" s="272"/>
      <c r="B220" s="159"/>
      <c r="C220" s="159"/>
      <c r="D220" s="273" t="s">
        <v>29</v>
      </c>
      <c r="E220" s="159"/>
      <c r="F220" s="175">
        <v>1</v>
      </c>
      <c r="G220" s="274"/>
      <c r="H220" s="274"/>
      <c r="I220" s="171"/>
      <c r="J220" s="275"/>
    </row>
    <row r="221" spans="1:21" s="276" customFormat="1" ht="13.5" customHeight="1">
      <c r="A221" s="272"/>
      <c r="B221" s="159"/>
      <c r="C221" s="159"/>
      <c r="D221" s="273" t="s">
        <v>40</v>
      </c>
      <c r="E221" s="159"/>
      <c r="F221" s="175">
        <v>1</v>
      </c>
      <c r="G221" s="274"/>
      <c r="H221" s="274"/>
      <c r="I221" s="260"/>
      <c r="J221" s="275"/>
    </row>
    <row r="222" spans="1:21" s="276" customFormat="1" ht="13.5" customHeight="1">
      <c r="A222" s="272"/>
      <c r="B222" s="159"/>
      <c r="C222" s="159"/>
      <c r="D222" s="273" t="s">
        <v>44</v>
      </c>
      <c r="E222" s="159"/>
      <c r="F222" s="175"/>
      <c r="G222" s="274"/>
      <c r="H222" s="274"/>
      <c r="I222" s="260"/>
      <c r="J222" s="278"/>
    </row>
    <row r="223" spans="1:21" s="132" customFormat="1" ht="27" customHeight="1">
      <c r="A223" s="157">
        <v>44</v>
      </c>
      <c r="B223" s="158" t="s">
        <v>32</v>
      </c>
      <c r="C223" s="159" t="s">
        <v>249</v>
      </c>
      <c r="D223" s="159" t="s">
        <v>250</v>
      </c>
      <c r="E223" s="160" t="s">
        <v>24</v>
      </c>
      <c r="F223" s="161">
        <f>ROUND(SUM(F225),3)</f>
        <v>1</v>
      </c>
      <c r="G223" s="9"/>
      <c r="H223" s="162">
        <f>ROUND(F223*G223,2)</f>
        <v>0</v>
      </c>
      <c r="I223" s="260" t="s">
        <v>65</v>
      </c>
      <c r="J223" s="304"/>
    </row>
    <row r="224" spans="1:21" s="276" customFormat="1" ht="67.5" customHeight="1">
      <c r="A224" s="272"/>
      <c r="B224" s="159"/>
      <c r="C224" s="159"/>
      <c r="D224" s="305" t="s">
        <v>251</v>
      </c>
      <c r="E224" s="159"/>
      <c r="F224" s="175"/>
      <c r="G224" s="274"/>
      <c r="H224" s="274"/>
      <c r="I224" s="260"/>
      <c r="J224" s="280"/>
      <c r="K224" s="280"/>
      <c r="L224" s="281"/>
      <c r="M224" s="282"/>
      <c r="N224" s="282"/>
      <c r="O224" s="282"/>
      <c r="P224" s="282"/>
      <c r="Q224" s="282"/>
      <c r="R224" s="282"/>
      <c r="S224" s="282"/>
      <c r="T224" s="282"/>
      <c r="U224" s="282"/>
    </row>
    <row r="225" spans="1:21" s="276" customFormat="1" ht="13.5" customHeight="1">
      <c r="A225" s="272"/>
      <c r="B225" s="159"/>
      <c r="C225" s="159"/>
      <c r="D225" s="273" t="s">
        <v>29</v>
      </c>
      <c r="E225" s="159"/>
      <c r="F225" s="175">
        <v>1</v>
      </c>
      <c r="G225" s="274"/>
      <c r="H225" s="274"/>
      <c r="I225" s="260"/>
      <c r="J225" s="275"/>
    </row>
    <row r="226" spans="1:21" s="276" customFormat="1" ht="13.5" customHeight="1">
      <c r="A226" s="272"/>
      <c r="B226" s="159"/>
      <c r="C226" s="159"/>
      <c r="D226" s="273" t="s">
        <v>44</v>
      </c>
      <c r="E226" s="159"/>
      <c r="F226" s="175"/>
      <c r="G226" s="274"/>
      <c r="H226" s="274"/>
      <c r="I226" s="260"/>
      <c r="J226" s="278"/>
    </row>
    <row r="227" spans="1:21" s="132" customFormat="1" ht="27" customHeight="1">
      <c r="A227" s="157">
        <v>45</v>
      </c>
      <c r="B227" s="158" t="s">
        <v>32</v>
      </c>
      <c r="C227" s="159" t="s">
        <v>252</v>
      </c>
      <c r="D227" s="159" t="s">
        <v>253</v>
      </c>
      <c r="E227" s="160" t="s">
        <v>24</v>
      </c>
      <c r="F227" s="161">
        <f>ROUND(SUM(F229:F230),3)</f>
        <v>2</v>
      </c>
      <c r="G227" s="9"/>
      <c r="H227" s="162">
        <f>ROUND(F227*G227,2)</f>
        <v>0</v>
      </c>
      <c r="I227" s="260" t="s">
        <v>65</v>
      </c>
      <c r="J227" s="189"/>
    </row>
    <row r="228" spans="1:21" s="276" customFormat="1" ht="54" customHeight="1">
      <c r="A228" s="272"/>
      <c r="B228" s="159"/>
      <c r="C228" s="159"/>
      <c r="D228" s="305" t="s">
        <v>254</v>
      </c>
      <c r="E228" s="159"/>
      <c r="F228" s="175"/>
      <c r="G228" s="274"/>
      <c r="H228" s="274"/>
      <c r="I228" s="260"/>
      <c r="J228" s="261"/>
      <c r="K228" s="280"/>
      <c r="L228" s="281"/>
      <c r="M228" s="282"/>
      <c r="N228" s="282"/>
      <c r="O228" s="282"/>
      <c r="P228" s="282"/>
      <c r="Q228" s="282"/>
      <c r="R228" s="282"/>
      <c r="S228" s="282"/>
      <c r="T228" s="282"/>
      <c r="U228" s="282"/>
    </row>
    <row r="229" spans="1:21" s="276" customFormat="1" ht="13.5" customHeight="1">
      <c r="A229" s="272"/>
      <c r="B229" s="159"/>
      <c r="C229" s="159"/>
      <c r="D229" s="273" t="s">
        <v>29</v>
      </c>
      <c r="E229" s="159"/>
      <c r="F229" s="175">
        <v>1</v>
      </c>
      <c r="G229" s="274"/>
      <c r="H229" s="274"/>
      <c r="I229" s="260"/>
      <c r="J229" s="287"/>
    </row>
    <row r="230" spans="1:21" s="276" customFormat="1" ht="13.5" customHeight="1">
      <c r="A230" s="272"/>
      <c r="B230" s="159"/>
      <c r="C230" s="159"/>
      <c r="D230" s="273" t="s">
        <v>40</v>
      </c>
      <c r="E230" s="159"/>
      <c r="F230" s="175">
        <v>1</v>
      </c>
      <c r="G230" s="274"/>
      <c r="H230" s="274"/>
      <c r="I230" s="260"/>
      <c r="J230" s="275"/>
    </row>
    <row r="231" spans="1:21" s="276" customFormat="1" ht="13.5" customHeight="1">
      <c r="A231" s="272"/>
      <c r="B231" s="159"/>
      <c r="C231" s="159"/>
      <c r="D231" s="273" t="s">
        <v>44</v>
      </c>
      <c r="E231" s="159"/>
      <c r="F231" s="175"/>
      <c r="G231" s="274"/>
      <c r="H231" s="274"/>
      <c r="I231" s="260"/>
      <c r="J231" s="278"/>
    </row>
    <row r="232" spans="1:21" s="132" customFormat="1" ht="27" customHeight="1">
      <c r="A232" s="157">
        <v>46</v>
      </c>
      <c r="B232" s="158" t="s">
        <v>32</v>
      </c>
      <c r="C232" s="159" t="s">
        <v>255</v>
      </c>
      <c r="D232" s="159" t="s">
        <v>256</v>
      </c>
      <c r="E232" s="160" t="s">
        <v>257</v>
      </c>
      <c r="F232" s="161">
        <f>ROUND(SUM(F234:F236),3)</f>
        <v>5</v>
      </c>
      <c r="G232" s="9"/>
      <c r="H232" s="162">
        <f>ROUND(F232*G232,2)</f>
        <v>0</v>
      </c>
      <c r="I232" s="260" t="s">
        <v>65</v>
      </c>
      <c r="J232" s="189"/>
    </row>
    <row r="233" spans="1:21" s="276" customFormat="1" ht="27" customHeight="1">
      <c r="A233" s="272"/>
      <c r="B233" s="159"/>
      <c r="C233" s="159"/>
      <c r="D233" s="273" t="s">
        <v>258</v>
      </c>
      <c r="E233" s="159"/>
      <c r="F233" s="175"/>
      <c r="G233" s="274"/>
      <c r="H233" s="274"/>
      <c r="I233" s="260"/>
      <c r="J233" s="261"/>
      <c r="K233" s="280"/>
      <c r="L233" s="281"/>
      <c r="M233" s="307"/>
      <c r="N233" s="282"/>
      <c r="O233" s="282"/>
      <c r="P233" s="282"/>
      <c r="Q233" s="282"/>
      <c r="R233" s="282"/>
      <c r="S233" s="282"/>
      <c r="T233" s="282"/>
      <c r="U233" s="282"/>
    </row>
    <row r="234" spans="1:21" s="276" customFormat="1" ht="13.5" customHeight="1">
      <c r="A234" s="272"/>
      <c r="B234" s="159"/>
      <c r="C234" s="159"/>
      <c r="D234" s="273" t="s">
        <v>39</v>
      </c>
      <c r="E234" s="159"/>
      <c r="F234" s="175">
        <v>3</v>
      </c>
      <c r="G234" s="274"/>
      <c r="H234" s="274"/>
      <c r="I234" s="260"/>
      <c r="J234" s="287"/>
    </row>
    <row r="235" spans="1:21" s="276" customFormat="1" ht="13.5" customHeight="1">
      <c r="A235" s="272"/>
      <c r="B235" s="159"/>
      <c r="C235" s="159"/>
      <c r="D235" s="273" t="s">
        <v>29</v>
      </c>
      <c r="E235" s="159"/>
      <c r="F235" s="175">
        <v>1</v>
      </c>
      <c r="G235" s="274"/>
      <c r="H235" s="274"/>
      <c r="I235" s="260"/>
      <c r="J235" s="275"/>
    </row>
    <row r="236" spans="1:21" s="276" customFormat="1" ht="13.5" customHeight="1">
      <c r="A236" s="272"/>
      <c r="B236" s="159"/>
      <c r="C236" s="159"/>
      <c r="D236" s="273" t="s">
        <v>40</v>
      </c>
      <c r="E236" s="159"/>
      <c r="F236" s="175">
        <v>1</v>
      </c>
      <c r="G236" s="274"/>
      <c r="H236" s="274"/>
      <c r="I236" s="260"/>
      <c r="J236" s="275"/>
    </row>
    <row r="237" spans="1:21" s="276" customFormat="1" ht="13.5" customHeight="1">
      <c r="A237" s="272"/>
      <c r="B237" s="159"/>
      <c r="C237" s="159"/>
      <c r="D237" s="273" t="s">
        <v>44</v>
      </c>
      <c r="E237" s="159"/>
      <c r="F237" s="175"/>
      <c r="G237" s="274"/>
      <c r="H237" s="274"/>
      <c r="I237" s="260"/>
      <c r="J237" s="278"/>
    </row>
    <row r="238" spans="1:21" s="132" customFormat="1" ht="27" customHeight="1">
      <c r="A238" s="333">
        <v>47</v>
      </c>
      <c r="B238" s="158" t="s">
        <v>32</v>
      </c>
      <c r="C238" s="159" t="s">
        <v>259</v>
      </c>
      <c r="D238" s="159" t="s">
        <v>260</v>
      </c>
      <c r="E238" s="160" t="s">
        <v>24</v>
      </c>
      <c r="F238" s="161">
        <f>ROUND(SUM(F240),3)</f>
        <v>1</v>
      </c>
      <c r="G238" s="9"/>
      <c r="H238" s="162">
        <f>ROUND(F238*G238,2)</f>
        <v>0</v>
      </c>
      <c r="I238" s="260" t="s">
        <v>65</v>
      </c>
      <c r="J238" s="332"/>
    </row>
    <row r="239" spans="1:21" s="276" customFormat="1" ht="108" customHeight="1">
      <c r="A239" s="272"/>
      <c r="B239" s="159"/>
      <c r="C239" s="159"/>
      <c r="D239" s="305" t="s">
        <v>261</v>
      </c>
      <c r="E239" s="159"/>
      <c r="F239" s="175"/>
      <c r="G239" s="274"/>
      <c r="H239" s="274"/>
      <c r="I239" s="260"/>
      <c r="J239" s="304"/>
      <c r="K239" s="280"/>
      <c r="L239" s="281"/>
      <c r="M239" s="282"/>
      <c r="N239" s="282"/>
      <c r="O239" s="282"/>
      <c r="P239" s="282"/>
      <c r="Q239" s="282"/>
      <c r="R239" s="282"/>
      <c r="S239" s="282"/>
      <c r="T239" s="282"/>
      <c r="U239" s="282"/>
    </row>
    <row r="240" spans="1:21" s="276" customFormat="1" ht="13.5" customHeight="1">
      <c r="A240" s="272"/>
      <c r="B240" s="159"/>
      <c r="C240" s="159"/>
      <c r="D240" s="273" t="s">
        <v>40</v>
      </c>
      <c r="E240" s="159"/>
      <c r="F240" s="175">
        <v>1</v>
      </c>
      <c r="G240" s="274"/>
      <c r="H240" s="274"/>
      <c r="I240" s="260"/>
      <c r="J240" s="275"/>
    </row>
    <row r="241" spans="1:22" s="276" customFormat="1" ht="13.5" customHeight="1">
      <c r="A241" s="272"/>
      <c r="B241" s="159"/>
      <c r="C241" s="159"/>
      <c r="D241" s="273" t="s">
        <v>44</v>
      </c>
      <c r="E241" s="159"/>
      <c r="F241" s="175"/>
      <c r="G241" s="274"/>
      <c r="H241" s="274"/>
      <c r="I241" s="260"/>
      <c r="J241" s="278"/>
    </row>
    <row r="242" spans="1:22" s="276" customFormat="1" ht="27" customHeight="1">
      <c r="A242" s="272"/>
      <c r="B242" s="159"/>
      <c r="C242" s="159"/>
      <c r="D242" s="273" t="s">
        <v>473</v>
      </c>
      <c r="E242" s="159"/>
      <c r="F242" s="175"/>
      <c r="G242" s="274"/>
      <c r="H242" s="274"/>
      <c r="I242" s="260"/>
      <c r="J242" s="278"/>
    </row>
    <row r="243" spans="1:22" s="132" customFormat="1" ht="27" customHeight="1">
      <c r="A243" s="157">
        <v>48</v>
      </c>
      <c r="B243" s="158" t="s">
        <v>32</v>
      </c>
      <c r="C243" s="159" t="s">
        <v>262</v>
      </c>
      <c r="D243" s="159" t="s">
        <v>263</v>
      </c>
      <c r="E243" s="160" t="s">
        <v>24</v>
      </c>
      <c r="F243" s="161">
        <f>ROUND(SUM(F245),3)</f>
        <v>1</v>
      </c>
      <c r="G243" s="9"/>
      <c r="H243" s="162">
        <f>ROUND(F243*G243,2)</f>
        <v>0</v>
      </c>
      <c r="I243" s="260" t="s">
        <v>65</v>
      </c>
      <c r="J243" s="304"/>
    </row>
    <row r="244" spans="1:22" s="276" customFormat="1" ht="94.5" customHeight="1">
      <c r="A244" s="272"/>
      <c r="B244" s="159"/>
      <c r="C244" s="159"/>
      <c r="D244" s="305" t="s">
        <v>264</v>
      </c>
      <c r="E244" s="159"/>
      <c r="F244" s="175"/>
      <c r="G244" s="274"/>
      <c r="H244" s="274"/>
      <c r="I244" s="260"/>
      <c r="J244" s="280"/>
      <c r="K244" s="280"/>
      <c r="L244" s="281"/>
      <c r="M244" s="282"/>
      <c r="N244" s="282"/>
      <c r="O244" s="282"/>
      <c r="P244" s="282"/>
      <c r="Q244" s="282"/>
      <c r="R244" s="282"/>
      <c r="S244" s="282"/>
      <c r="T244" s="282"/>
      <c r="U244" s="282"/>
    </row>
    <row r="245" spans="1:22" s="276" customFormat="1" ht="13.5" customHeight="1">
      <c r="A245" s="272"/>
      <c r="B245" s="159"/>
      <c r="C245" s="159"/>
      <c r="D245" s="273" t="s">
        <v>40</v>
      </c>
      <c r="E245" s="159"/>
      <c r="F245" s="175">
        <v>1</v>
      </c>
      <c r="G245" s="274"/>
      <c r="H245" s="274"/>
      <c r="I245" s="260"/>
      <c r="J245" s="275"/>
    </row>
    <row r="246" spans="1:22" s="276" customFormat="1" ht="13.5" customHeight="1">
      <c r="A246" s="272"/>
      <c r="B246" s="159"/>
      <c r="C246" s="159"/>
      <c r="D246" s="273" t="s">
        <v>44</v>
      </c>
      <c r="E246" s="159"/>
      <c r="F246" s="175"/>
      <c r="G246" s="274"/>
      <c r="H246" s="274"/>
      <c r="I246" s="260"/>
      <c r="J246" s="278"/>
    </row>
    <row r="247" spans="1:22" s="132" customFormat="1" ht="13.5" customHeight="1">
      <c r="A247" s="157">
        <v>49</v>
      </c>
      <c r="B247" s="158" t="s">
        <v>32</v>
      </c>
      <c r="C247" s="159" t="s">
        <v>265</v>
      </c>
      <c r="D247" s="159" t="s">
        <v>266</v>
      </c>
      <c r="E247" s="160" t="s">
        <v>24</v>
      </c>
      <c r="F247" s="161">
        <f>ROUND(SUM(F249),3)</f>
        <v>4</v>
      </c>
      <c r="G247" s="9"/>
      <c r="H247" s="162">
        <f>ROUND(F247*G247,2)</f>
        <v>0</v>
      </c>
      <c r="I247" s="260" t="s">
        <v>65</v>
      </c>
      <c r="J247" s="304"/>
    </row>
    <row r="248" spans="1:22" s="276" customFormat="1" ht="67.5" customHeight="1">
      <c r="A248" s="272"/>
      <c r="B248" s="159"/>
      <c r="C248" s="159"/>
      <c r="D248" s="305" t="s">
        <v>267</v>
      </c>
      <c r="E248" s="159"/>
      <c r="F248" s="175"/>
      <c r="G248" s="274"/>
      <c r="H248" s="274"/>
      <c r="I248" s="260"/>
      <c r="J248" s="280"/>
      <c r="K248" s="280"/>
      <c r="L248" s="281"/>
      <c r="M248" s="282"/>
      <c r="N248" s="282"/>
      <c r="O248" s="282"/>
      <c r="P248" s="282"/>
      <c r="Q248" s="282"/>
      <c r="R248" s="282"/>
      <c r="S248" s="282"/>
      <c r="T248" s="282"/>
      <c r="U248" s="282"/>
    </row>
    <row r="249" spans="1:22" s="276" customFormat="1" ht="13.5" customHeight="1">
      <c r="A249" s="272"/>
      <c r="B249" s="159"/>
      <c r="C249" s="159"/>
      <c r="D249" s="273" t="s">
        <v>40</v>
      </c>
      <c r="E249" s="159"/>
      <c r="F249" s="175">
        <v>4</v>
      </c>
      <c r="G249" s="274"/>
      <c r="H249" s="274"/>
      <c r="I249" s="260"/>
      <c r="J249" s="275"/>
    </row>
    <row r="250" spans="1:22" s="276" customFormat="1" ht="13.5" customHeight="1">
      <c r="A250" s="272"/>
      <c r="B250" s="159"/>
      <c r="C250" s="159"/>
      <c r="D250" s="273" t="s">
        <v>44</v>
      </c>
      <c r="E250" s="159"/>
      <c r="F250" s="175"/>
      <c r="G250" s="274"/>
      <c r="H250" s="274"/>
      <c r="I250" s="260"/>
      <c r="J250" s="278"/>
    </row>
    <row r="251" spans="1:22" s="132" customFormat="1" ht="27" customHeight="1">
      <c r="A251" s="157">
        <v>50</v>
      </c>
      <c r="B251" s="158" t="s">
        <v>32</v>
      </c>
      <c r="C251" s="159" t="s">
        <v>268</v>
      </c>
      <c r="D251" s="159" t="s">
        <v>269</v>
      </c>
      <c r="E251" s="160" t="s">
        <v>24</v>
      </c>
      <c r="F251" s="161">
        <f>ROUND(SUM(F253),3)</f>
        <v>3</v>
      </c>
      <c r="G251" s="9"/>
      <c r="H251" s="162">
        <f>ROUND(F251*G251,2)</f>
        <v>0</v>
      </c>
      <c r="I251" s="260" t="s">
        <v>65</v>
      </c>
      <c r="J251" s="189"/>
    </row>
    <row r="252" spans="1:22" s="276" customFormat="1" ht="54" customHeight="1">
      <c r="A252" s="272"/>
      <c r="B252" s="159"/>
      <c r="C252" s="159"/>
      <c r="D252" s="305" t="s">
        <v>270</v>
      </c>
      <c r="E252" s="159"/>
      <c r="F252" s="175"/>
      <c r="G252" s="274"/>
      <c r="H252" s="274"/>
      <c r="I252" s="260"/>
      <c r="J252" s="304"/>
      <c r="K252" s="280"/>
      <c r="L252" s="281"/>
      <c r="M252" s="282"/>
      <c r="N252" s="282"/>
      <c r="O252" s="282"/>
      <c r="P252" s="282"/>
      <c r="Q252" s="282"/>
      <c r="R252" s="282"/>
      <c r="S252" s="282"/>
      <c r="T252" s="282"/>
      <c r="U252" s="282"/>
      <c r="V252" s="282"/>
    </row>
    <row r="253" spans="1:22" s="276" customFormat="1" ht="13.5" customHeight="1">
      <c r="A253" s="272"/>
      <c r="B253" s="159"/>
      <c r="C253" s="159"/>
      <c r="D253" s="273" t="s">
        <v>41</v>
      </c>
      <c r="E253" s="159"/>
      <c r="F253" s="175">
        <v>3</v>
      </c>
      <c r="G253" s="274"/>
      <c r="H253" s="274"/>
      <c r="I253" s="260"/>
      <c r="J253" s="280"/>
      <c r="K253" s="280"/>
      <c r="L253" s="281"/>
      <c r="M253" s="282"/>
      <c r="N253" s="282"/>
      <c r="O253" s="282"/>
      <c r="P253" s="282"/>
      <c r="Q253" s="282"/>
      <c r="R253" s="282"/>
      <c r="S253" s="282"/>
      <c r="T253" s="282"/>
      <c r="U253" s="282"/>
    </row>
    <row r="254" spans="1:22" s="276" customFormat="1" ht="13.5" customHeight="1">
      <c r="A254" s="272"/>
      <c r="B254" s="159"/>
      <c r="C254" s="159"/>
      <c r="D254" s="273" t="s">
        <v>44</v>
      </c>
      <c r="E254" s="159"/>
      <c r="F254" s="175"/>
      <c r="G254" s="274"/>
      <c r="H254" s="274"/>
      <c r="I254" s="260"/>
      <c r="J254" s="278"/>
    </row>
    <row r="255" spans="1:22" s="132" customFormat="1" ht="27" customHeight="1">
      <c r="A255" s="157">
        <v>51</v>
      </c>
      <c r="B255" s="158" t="s">
        <v>32</v>
      </c>
      <c r="C255" s="159" t="s">
        <v>271</v>
      </c>
      <c r="D255" s="159" t="s">
        <v>272</v>
      </c>
      <c r="E255" s="160" t="s">
        <v>24</v>
      </c>
      <c r="F255" s="161">
        <f>ROUND(SUM(F257),3)</f>
        <v>1</v>
      </c>
      <c r="G255" s="9"/>
      <c r="H255" s="162">
        <f>ROUND(F255*G255,2)</f>
        <v>0</v>
      </c>
      <c r="I255" s="260" t="s">
        <v>65</v>
      </c>
      <c r="J255" s="304"/>
    </row>
    <row r="256" spans="1:22" s="276" customFormat="1" ht="108" customHeight="1">
      <c r="A256" s="272"/>
      <c r="B256" s="159"/>
      <c r="C256" s="159"/>
      <c r="D256" s="305" t="s">
        <v>273</v>
      </c>
      <c r="E256" s="159"/>
      <c r="F256" s="175"/>
      <c r="G256" s="274"/>
      <c r="H256" s="274"/>
      <c r="I256" s="260"/>
      <c r="J256" s="280"/>
      <c r="K256" s="280"/>
      <c r="L256" s="281"/>
      <c r="M256" s="282"/>
      <c r="N256" s="282"/>
      <c r="O256" s="282"/>
      <c r="P256" s="282"/>
      <c r="Q256" s="282"/>
      <c r="R256" s="282"/>
      <c r="S256" s="282"/>
      <c r="T256" s="282"/>
      <c r="U256" s="282"/>
    </row>
    <row r="257" spans="1:256" s="276" customFormat="1" ht="13.5" customHeight="1">
      <c r="A257" s="272"/>
      <c r="B257" s="159"/>
      <c r="C257" s="159"/>
      <c r="D257" s="273" t="s">
        <v>41</v>
      </c>
      <c r="E257" s="159"/>
      <c r="F257" s="175">
        <v>1</v>
      </c>
      <c r="G257" s="274"/>
      <c r="H257" s="274"/>
      <c r="I257" s="260"/>
      <c r="J257" s="280"/>
      <c r="K257" s="280"/>
      <c r="L257" s="281"/>
      <c r="M257" s="282"/>
      <c r="N257" s="282"/>
      <c r="O257" s="282"/>
      <c r="P257" s="282"/>
      <c r="Q257" s="282"/>
      <c r="R257" s="282"/>
      <c r="S257" s="282"/>
      <c r="T257" s="282"/>
      <c r="U257" s="282"/>
    </row>
    <row r="258" spans="1:256" s="276" customFormat="1" ht="13.5" customHeight="1">
      <c r="A258" s="272"/>
      <c r="B258" s="159"/>
      <c r="C258" s="159"/>
      <c r="D258" s="273" t="s">
        <v>44</v>
      </c>
      <c r="E258" s="159"/>
      <c r="F258" s="175"/>
      <c r="G258" s="274"/>
      <c r="H258" s="274"/>
      <c r="I258" s="260"/>
      <c r="J258" s="278"/>
    </row>
    <row r="259" spans="1:256" s="132" customFormat="1" ht="27" customHeight="1">
      <c r="A259" s="157">
        <v>52</v>
      </c>
      <c r="B259" s="158" t="s">
        <v>32</v>
      </c>
      <c r="C259" s="159" t="s">
        <v>274</v>
      </c>
      <c r="D259" s="159" t="s">
        <v>275</v>
      </c>
      <c r="E259" s="160" t="s">
        <v>24</v>
      </c>
      <c r="F259" s="161">
        <f>ROUND(SUM(F261:F262),3)</f>
        <v>2</v>
      </c>
      <c r="G259" s="9"/>
      <c r="H259" s="162">
        <f>ROUND(F259*G259,2)</f>
        <v>0</v>
      </c>
      <c r="I259" s="260" t="s">
        <v>65</v>
      </c>
      <c r="J259" s="261"/>
    </row>
    <row r="260" spans="1:256" s="132" customFormat="1" ht="40.5" customHeight="1">
      <c r="A260" s="168"/>
      <c r="B260" s="158"/>
      <c r="C260" s="159"/>
      <c r="D260" s="169" t="s">
        <v>276</v>
      </c>
      <c r="E260" s="159"/>
      <c r="F260" s="170"/>
      <c r="G260" s="171"/>
      <c r="H260" s="171"/>
      <c r="I260" s="172"/>
      <c r="J260" s="4"/>
      <c r="K260"/>
      <c r="L260"/>
      <c r="M260"/>
      <c r="N260"/>
      <c r="P260"/>
      <c r="Q260"/>
      <c r="R260"/>
      <c r="S260"/>
      <c r="T260" s="174"/>
    </row>
    <row r="261" spans="1:256" s="276" customFormat="1" ht="13.5" customHeight="1">
      <c r="A261" s="272"/>
      <c r="B261" s="159"/>
      <c r="C261" s="159"/>
      <c r="D261" s="273" t="s">
        <v>29</v>
      </c>
      <c r="E261" s="159"/>
      <c r="F261" s="175">
        <v>1</v>
      </c>
      <c r="G261" s="274"/>
      <c r="H261" s="274"/>
      <c r="I261" s="260"/>
      <c r="J261" s="275"/>
    </row>
    <row r="262" spans="1:256" s="276" customFormat="1" ht="13.5" customHeight="1">
      <c r="A262" s="272"/>
      <c r="B262" s="159"/>
      <c r="C262" s="159"/>
      <c r="D262" s="273" t="s">
        <v>40</v>
      </c>
      <c r="E262" s="159"/>
      <c r="F262" s="175">
        <v>1</v>
      </c>
      <c r="G262" s="274"/>
      <c r="H262" s="274"/>
      <c r="I262" s="260"/>
      <c r="J262" s="275"/>
    </row>
    <row r="263" spans="1:256" s="276" customFormat="1" ht="13.5" customHeight="1">
      <c r="A263" s="272"/>
      <c r="B263" s="159"/>
      <c r="C263" s="159"/>
      <c r="D263" s="273" t="s">
        <v>44</v>
      </c>
      <c r="E263" s="159"/>
      <c r="F263" s="175"/>
      <c r="G263" s="274"/>
      <c r="H263" s="274"/>
      <c r="I263" s="260"/>
      <c r="J263" s="278"/>
    </row>
    <row r="264" spans="1:256" s="132" customFormat="1" ht="27" customHeight="1">
      <c r="A264" s="157">
        <v>53</v>
      </c>
      <c r="B264" s="158" t="s">
        <v>32</v>
      </c>
      <c r="C264" s="159" t="s">
        <v>277</v>
      </c>
      <c r="D264" s="159" t="s">
        <v>278</v>
      </c>
      <c r="E264" s="160" t="s">
        <v>24</v>
      </c>
      <c r="F264" s="161">
        <f>ROUND(SUM(F266:F268),3)</f>
        <v>3</v>
      </c>
      <c r="G264" s="9"/>
      <c r="H264" s="162">
        <f>ROUND(F264*G264,2)</f>
        <v>0</v>
      </c>
      <c r="I264" s="260" t="s">
        <v>65</v>
      </c>
      <c r="J264" s="304"/>
    </row>
    <row r="265" spans="1:256" s="270" customFormat="1" ht="54" customHeight="1">
      <c r="A265" s="262"/>
      <c r="B265" s="263"/>
      <c r="C265" s="264"/>
      <c r="D265" s="265" t="s">
        <v>279</v>
      </c>
      <c r="E265" s="266"/>
      <c r="F265" s="267"/>
      <c r="G265" s="268"/>
      <c r="H265" s="268"/>
      <c r="I265" s="269"/>
      <c r="L265" s="271"/>
      <c r="M265" s="271"/>
      <c r="N265" s="271"/>
      <c r="O265" s="271"/>
      <c r="P265" s="271"/>
      <c r="Q265" s="271"/>
      <c r="R265" s="271"/>
      <c r="S265" s="271"/>
      <c r="T265" s="271"/>
      <c r="U265" s="271"/>
      <c r="V265" s="271"/>
      <c r="W265" s="271"/>
      <c r="X265" s="271"/>
      <c r="Y265" s="271"/>
      <c r="Z265" s="271"/>
      <c r="AA265" s="271"/>
      <c r="AB265" s="271"/>
      <c r="AC265" s="271"/>
      <c r="AD265" s="271"/>
      <c r="AE265" s="271"/>
      <c r="AF265" s="271"/>
      <c r="AG265" s="271"/>
      <c r="AH265" s="271"/>
      <c r="AI265" s="271"/>
      <c r="AJ265" s="271"/>
      <c r="AK265" s="271"/>
      <c r="AL265" s="271"/>
      <c r="AM265" s="271"/>
      <c r="AN265" s="271"/>
      <c r="AO265" s="271"/>
      <c r="AP265" s="271"/>
      <c r="AQ265" s="271"/>
      <c r="AR265" s="271"/>
      <c r="AS265" s="271"/>
      <c r="AT265" s="271"/>
      <c r="AU265" s="271"/>
      <c r="AV265" s="271"/>
      <c r="AW265" s="271"/>
      <c r="AX265" s="271"/>
      <c r="AY265" s="271"/>
      <c r="AZ265" s="271"/>
      <c r="BA265" s="271"/>
      <c r="BB265" s="271"/>
      <c r="BC265" s="271"/>
      <c r="BD265" s="271"/>
      <c r="BE265" s="271"/>
      <c r="BF265" s="271"/>
      <c r="BG265" s="271"/>
      <c r="BH265" s="271"/>
      <c r="BI265" s="271"/>
      <c r="BJ265" s="271"/>
      <c r="BK265" s="271"/>
      <c r="BL265" s="271"/>
      <c r="BM265" s="271"/>
      <c r="BN265" s="271"/>
      <c r="BO265" s="271"/>
      <c r="BP265" s="271"/>
      <c r="BQ265" s="271"/>
      <c r="BR265" s="271"/>
      <c r="BS265" s="271"/>
      <c r="BT265" s="271"/>
      <c r="BU265" s="271"/>
      <c r="BV265" s="271"/>
      <c r="BW265" s="271"/>
      <c r="BX265" s="271"/>
      <c r="BY265" s="271"/>
      <c r="BZ265" s="271"/>
      <c r="CA265" s="271"/>
      <c r="CB265" s="271"/>
      <c r="CC265" s="271"/>
      <c r="CD265" s="271"/>
      <c r="CE265" s="271"/>
      <c r="CF265" s="271"/>
      <c r="CG265" s="271"/>
      <c r="CH265" s="271"/>
      <c r="CI265" s="271"/>
      <c r="CJ265" s="271"/>
      <c r="CK265" s="271"/>
      <c r="CL265" s="271"/>
      <c r="CM265" s="271"/>
      <c r="CN265" s="271"/>
      <c r="CO265" s="271"/>
      <c r="CP265" s="271"/>
      <c r="CQ265" s="271"/>
      <c r="CR265" s="271"/>
      <c r="CS265" s="271"/>
      <c r="CT265" s="271"/>
      <c r="CU265" s="271"/>
      <c r="CV265" s="271"/>
      <c r="CW265" s="271"/>
      <c r="CX265" s="271"/>
      <c r="CY265" s="271"/>
      <c r="CZ265" s="271"/>
      <c r="DA265" s="271"/>
      <c r="DB265" s="271"/>
      <c r="DC265" s="271"/>
      <c r="DD265" s="271"/>
      <c r="DE265" s="271"/>
      <c r="DF265" s="271"/>
      <c r="DG265" s="271"/>
      <c r="DH265" s="271"/>
      <c r="DI265" s="271"/>
      <c r="DJ265" s="271"/>
      <c r="DK265" s="271"/>
      <c r="DL265" s="271"/>
      <c r="DM265" s="271"/>
      <c r="DN265" s="271"/>
      <c r="DO265" s="271"/>
      <c r="DP265" s="271"/>
      <c r="DQ265" s="271"/>
      <c r="DR265" s="271"/>
      <c r="DS265" s="271"/>
      <c r="DT265" s="271"/>
      <c r="DU265" s="271"/>
      <c r="DV265" s="271"/>
      <c r="DW265" s="271"/>
      <c r="DX265" s="271"/>
      <c r="DY265" s="271"/>
      <c r="DZ265" s="271"/>
      <c r="EA265" s="271"/>
      <c r="EB265" s="271"/>
      <c r="EC265" s="271"/>
      <c r="ED265" s="271"/>
      <c r="EE265" s="271"/>
      <c r="EF265" s="271"/>
      <c r="EG265" s="271"/>
      <c r="EH265" s="271"/>
      <c r="EI265" s="271"/>
      <c r="EJ265" s="271"/>
      <c r="EK265" s="271"/>
      <c r="EL265" s="271"/>
      <c r="EM265" s="271"/>
      <c r="EN265" s="271"/>
      <c r="EO265" s="271"/>
      <c r="EP265" s="271"/>
      <c r="EQ265" s="271"/>
      <c r="ER265" s="271"/>
      <c r="ES265" s="271"/>
      <c r="ET265" s="271"/>
      <c r="EU265" s="271"/>
      <c r="EV265" s="271"/>
      <c r="EW265" s="271"/>
      <c r="EX265" s="271"/>
      <c r="EY265" s="271"/>
      <c r="EZ265" s="271"/>
      <c r="FA265" s="271"/>
      <c r="FB265" s="271"/>
      <c r="FC265" s="271"/>
      <c r="FD265" s="271"/>
      <c r="FE265" s="271"/>
      <c r="FF265" s="271"/>
      <c r="FG265" s="271"/>
      <c r="FH265" s="271"/>
      <c r="FI265" s="271"/>
      <c r="FJ265" s="271"/>
      <c r="FK265" s="271"/>
      <c r="FL265" s="271"/>
      <c r="FM265" s="271"/>
      <c r="FN265" s="271"/>
      <c r="FO265" s="271"/>
      <c r="FP265" s="271"/>
      <c r="FQ265" s="271"/>
      <c r="FR265" s="271"/>
      <c r="FS265" s="271"/>
      <c r="FT265" s="271"/>
      <c r="FU265" s="271"/>
      <c r="FV265" s="271"/>
      <c r="FW265" s="271"/>
      <c r="FX265" s="271"/>
      <c r="FY265" s="271"/>
      <c r="FZ265" s="271"/>
      <c r="GA265" s="271"/>
      <c r="GB265" s="271"/>
      <c r="GC265" s="271"/>
      <c r="GD265" s="271"/>
      <c r="GE265" s="271"/>
      <c r="GF265" s="271"/>
      <c r="GG265" s="271"/>
      <c r="GH265" s="271"/>
      <c r="GI265" s="271"/>
      <c r="GJ265" s="271"/>
      <c r="GK265" s="271"/>
      <c r="GL265" s="271"/>
      <c r="GM265" s="271"/>
      <c r="GN265" s="271"/>
      <c r="GO265" s="271"/>
      <c r="GP265" s="271"/>
      <c r="GQ265" s="271"/>
      <c r="GR265" s="271"/>
      <c r="GS265" s="271"/>
      <c r="GT265" s="271"/>
      <c r="GU265" s="271"/>
      <c r="GV265" s="271"/>
      <c r="GW265" s="271"/>
      <c r="GX265" s="271"/>
      <c r="GY265" s="271"/>
      <c r="GZ265" s="271"/>
      <c r="HA265" s="271"/>
      <c r="HB265" s="271"/>
      <c r="HC265" s="271"/>
      <c r="HD265" s="271"/>
      <c r="HE265" s="271"/>
      <c r="HF265" s="271"/>
      <c r="HG265" s="271"/>
      <c r="HH265" s="271"/>
      <c r="HI265" s="271"/>
      <c r="HJ265" s="271"/>
      <c r="HK265" s="271"/>
      <c r="HL265" s="271"/>
      <c r="HM265" s="271"/>
      <c r="HN265" s="271"/>
      <c r="HO265" s="271"/>
      <c r="HP265" s="271"/>
      <c r="HQ265" s="271"/>
      <c r="HR265" s="271"/>
      <c r="HS265" s="271"/>
      <c r="HT265" s="271"/>
      <c r="HU265" s="271"/>
      <c r="HV265" s="271"/>
      <c r="HW265" s="271"/>
      <c r="HX265" s="271"/>
      <c r="HY265" s="271"/>
      <c r="HZ265" s="271"/>
      <c r="IA265" s="271"/>
      <c r="IB265" s="271"/>
      <c r="IC265" s="271"/>
      <c r="ID265" s="271"/>
      <c r="IE265" s="271"/>
      <c r="IF265" s="271"/>
      <c r="IG265" s="271"/>
      <c r="IH265" s="271"/>
      <c r="II265" s="271"/>
      <c r="IJ265" s="271"/>
      <c r="IK265" s="271"/>
      <c r="IL265" s="271"/>
      <c r="IM265" s="271"/>
      <c r="IN265" s="271"/>
      <c r="IO265" s="271"/>
      <c r="IP265" s="271"/>
      <c r="IQ265" s="271"/>
      <c r="IR265" s="271"/>
      <c r="IS265" s="271"/>
      <c r="IT265" s="271"/>
      <c r="IU265" s="271"/>
      <c r="IV265" s="271"/>
    </row>
    <row r="266" spans="1:256" s="276" customFormat="1" ht="13.5" customHeight="1">
      <c r="A266" s="272"/>
      <c r="B266" s="159"/>
      <c r="C266" s="159"/>
      <c r="D266" s="273" t="s">
        <v>39</v>
      </c>
      <c r="E266" s="159"/>
      <c r="F266" s="175">
        <v>1</v>
      </c>
      <c r="G266" s="274"/>
      <c r="H266" s="274"/>
      <c r="I266" s="171"/>
      <c r="J266" s="275"/>
    </row>
    <row r="267" spans="1:256" s="276" customFormat="1" ht="13.5" customHeight="1">
      <c r="A267" s="272"/>
      <c r="B267" s="159"/>
      <c r="C267" s="159"/>
      <c r="D267" s="273" t="s">
        <v>29</v>
      </c>
      <c r="E267" s="159"/>
      <c r="F267" s="175">
        <v>1</v>
      </c>
      <c r="G267" s="274"/>
      <c r="H267" s="274"/>
      <c r="I267" s="260"/>
      <c r="J267" s="275"/>
    </row>
    <row r="268" spans="1:256" s="276" customFormat="1" ht="13.5" customHeight="1">
      <c r="A268" s="272"/>
      <c r="B268" s="159"/>
      <c r="C268" s="159"/>
      <c r="D268" s="273" t="s">
        <v>40</v>
      </c>
      <c r="E268" s="159"/>
      <c r="F268" s="175">
        <v>1</v>
      </c>
      <c r="G268" s="274"/>
      <c r="H268" s="274"/>
      <c r="I268" s="260"/>
      <c r="J268" s="275"/>
    </row>
    <row r="269" spans="1:256" s="276" customFormat="1" ht="13.5" customHeight="1">
      <c r="A269" s="272"/>
      <c r="B269" s="159"/>
      <c r="C269" s="159"/>
      <c r="D269" s="273" t="s">
        <v>44</v>
      </c>
      <c r="E269" s="159"/>
      <c r="F269" s="175"/>
      <c r="G269" s="274"/>
      <c r="H269" s="274"/>
      <c r="I269" s="260"/>
      <c r="J269" s="278"/>
    </row>
    <row r="270" spans="1:256" s="132" customFormat="1" ht="13.5" customHeight="1">
      <c r="A270" s="157">
        <v>54</v>
      </c>
      <c r="B270" s="158" t="s">
        <v>32</v>
      </c>
      <c r="C270" s="159" t="s">
        <v>280</v>
      </c>
      <c r="D270" s="159" t="s">
        <v>281</v>
      </c>
      <c r="E270" s="160" t="s">
        <v>24</v>
      </c>
      <c r="F270" s="161">
        <f>ROUND(SUM(F272),3)</f>
        <v>1</v>
      </c>
      <c r="G270" s="9"/>
      <c r="H270" s="162">
        <f>ROUND(F270*G270,2)</f>
        <v>0</v>
      </c>
      <c r="I270" s="260" t="s">
        <v>65</v>
      </c>
      <c r="J270" s="304"/>
    </row>
    <row r="271" spans="1:256" s="132" customFormat="1" ht="40.5" customHeight="1">
      <c r="A271" s="168"/>
      <c r="B271" s="158"/>
      <c r="C271" s="159"/>
      <c r="D271" s="169" t="s">
        <v>282</v>
      </c>
      <c r="E271" s="159"/>
      <c r="F271" s="170"/>
      <c r="G271" s="171"/>
      <c r="H271" s="171"/>
      <c r="I271" s="172"/>
      <c r="J271" s="4"/>
      <c r="K271"/>
      <c r="L271"/>
      <c r="M271"/>
      <c r="N271"/>
      <c r="P271"/>
      <c r="Q271"/>
      <c r="R271"/>
      <c r="S271"/>
      <c r="T271" s="174"/>
    </row>
    <row r="272" spans="1:256" s="276" customFormat="1" ht="13.5" customHeight="1">
      <c r="A272" s="272"/>
      <c r="B272" s="159"/>
      <c r="C272" s="159"/>
      <c r="D272" s="273" t="s">
        <v>39</v>
      </c>
      <c r="E272" s="159"/>
      <c r="F272" s="175">
        <v>1</v>
      </c>
      <c r="G272" s="274"/>
      <c r="H272" s="274"/>
      <c r="I272" s="260"/>
      <c r="J272" s="275"/>
    </row>
    <row r="273" spans="1:256" s="276" customFormat="1" ht="13.5" customHeight="1">
      <c r="A273" s="272"/>
      <c r="B273" s="159"/>
      <c r="C273" s="159"/>
      <c r="D273" s="273" t="s">
        <v>44</v>
      </c>
      <c r="E273" s="159"/>
      <c r="F273" s="175"/>
      <c r="G273" s="274"/>
      <c r="H273" s="274"/>
      <c r="I273" s="260"/>
      <c r="J273" s="278"/>
    </row>
    <row r="274" spans="1:256" s="132" customFormat="1" ht="27" customHeight="1">
      <c r="A274" s="157">
        <v>55</v>
      </c>
      <c r="B274" s="158" t="s">
        <v>32</v>
      </c>
      <c r="C274" s="159" t="s">
        <v>283</v>
      </c>
      <c r="D274" s="159" t="s">
        <v>284</v>
      </c>
      <c r="E274" s="160" t="s">
        <v>24</v>
      </c>
      <c r="F274" s="161">
        <f>ROUND(SUM(F276),3)</f>
        <v>1</v>
      </c>
      <c r="G274" s="9"/>
      <c r="H274" s="162">
        <f>ROUND(F274*G274,2)</f>
        <v>0</v>
      </c>
      <c r="I274" s="260" t="s">
        <v>65</v>
      </c>
      <c r="J274" s="304"/>
    </row>
    <row r="275" spans="1:256" s="276" customFormat="1" ht="108" customHeight="1">
      <c r="A275" s="272"/>
      <c r="B275" s="159"/>
      <c r="C275" s="159"/>
      <c r="D275" s="305" t="s">
        <v>285</v>
      </c>
      <c r="E275" s="159"/>
      <c r="F275" s="175"/>
      <c r="G275" s="274"/>
      <c r="H275" s="274"/>
      <c r="I275" s="171"/>
      <c r="J275" s="261"/>
      <c r="K275" s="280"/>
      <c r="L275" s="281"/>
      <c r="M275" s="282"/>
      <c r="N275" s="282"/>
      <c r="O275" s="282"/>
      <c r="P275" s="282"/>
      <c r="Q275" s="282"/>
      <c r="R275" s="282"/>
      <c r="S275" s="282"/>
      <c r="T275" s="282"/>
      <c r="U275" s="282"/>
    </row>
    <row r="276" spans="1:256" s="276" customFormat="1" ht="13.5" customHeight="1">
      <c r="A276" s="272"/>
      <c r="B276" s="159"/>
      <c r="C276" s="159"/>
      <c r="D276" s="273" t="s">
        <v>39</v>
      </c>
      <c r="E276" s="159"/>
      <c r="F276" s="175">
        <v>1</v>
      </c>
      <c r="G276" s="274"/>
      <c r="H276" s="274"/>
      <c r="I276" s="171"/>
      <c r="J276" s="275"/>
    </row>
    <row r="277" spans="1:256" s="276" customFormat="1" ht="13.5" customHeight="1">
      <c r="A277" s="272"/>
      <c r="B277" s="159"/>
      <c r="C277" s="159"/>
      <c r="D277" s="273" t="s">
        <v>44</v>
      </c>
      <c r="E277" s="159"/>
      <c r="F277" s="175"/>
      <c r="G277" s="274"/>
      <c r="H277" s="274"/>
      <c r="I277" s="260"/>
      <c r="J277" s="278"/>
    </row>
    <row r="278" spans="1:256" s="132" customFormat="1" ht="13.5" customHeight="1">
      <c r="A278" s="157">
        <v>56</v>
      </c>
      <c r="B278" s="158" t="s">
        <v>32</v>
      </c>
      <c r="C278" s="159" t="s">
        <v>286</v>
      </c>
      <c r="D278" s="159" t="s">
        <v>287</v>
      </c>
      <c r="E278" s="160" t="s">
        <v>24</v>
      </c>
      <c r="F278" s="161">
        <f>ROUND(SUM(F280),3)</f>
        <v>1</v>
      </c>
      <c r="G278" s="9"/>
      <c r="H278" s="162">
        <f>ROUND(F278*G278,2)</f>
        <v>0</v>
      </c>
      <c r="I278" s="260" t="s">
        <v>65</v>
      </c>
      <c r="J278" s="304"/>
    </row>
    <row r="279" spans="1:256" s="270" customFormat="1" ht="54" customHeight="1">
      <c r="A279" s="262"/>
      <c r="B279" s="263"/>
      <c r="C279" s="264"/>
      <c r="D279" s="265" t="s">
        <v>288</v>
      </c>
      <c r="E279" s="266"/>
      <c r="F279" s="267"/>
      <c r="G279" s="268"/>
      <c r="H279" s="268"/>
      <c r="I279" s="269"/>
      <c r="L279" s="271"/>
      <c r="M279" s="271"/>
      <c r="N279" s="271"/>
      <c r="O279" s="271"/>
      <c r="P279" s="271"/>
      <c r="Q279" s="271"/>
      <c r="R279" s="271"/>
      <c r="S279" s="271"/>
      <c r="T279" s="271"/>
      <c r="U279" s="271"/>
      <c r="V279" s="271"/>
      <c r="W279" s="271"/>
      <c r="X279" s="271"/>
      <c r="Y279" s="271"/>
      <c r="Z279" s="271"/>
      <c r="AA279" s="271"/>
      <c r="AB279" s="271"/>
      <c r="AC279" s="271"/>
      <c r="AD279" s="271"/>
      <c r="AE279" s="271"/>
      <c r="AF279" s="271"/>
      <c r="AG279" s="271"/>
      <c r="AH279" s="271"/>
      <c r="AI279" s="271"/>
      <c r="AJ279" s="271"/>
      <c r="AK279" s="271"/>
      <c r="AL279" s="271"/>
      <c r="AM279" s="271"/>
      <c r="AN279" s="271"/>
      <c r="AO279" s="271"/>
      <c r="AP279" s="271"/>
      <c r="AQ279" s="271"/>
      <c r="AR279" s="271"/>
      <c r="AS279" s="271"/>
      <c r="AT279" s="271"/>
      <c r="AU279" s="271"/>
      <c r="AV279" s="271"/>
      <c r="AW279" s="271"/>
      <c r="AX279" s="271"/>
      <c r="AY279" s="271"/>
      <c r="AZ279" s="271"/>
      <c r="BA279" s="271"/>
      <c r="BB279" s="271"/>
      <c r="BC279" s="271"/>
      <c r="BD279" s="271"/>
      <c r="BE279" s="271"/>
      <c r="BF279" s="271"/>
      <c r="BG279" s="271"/>
      <c r="BH279" s="271"/>
      <c r="BI279" s="271"/>
      <c r="BJ279" s="271"/>
      <c r="BK279" s="271"/>
      <c r="BL279" s="271"/>
      <c r="BM279" s="271"/>
      <c r="BN279" s="271"/>
      <c r="BO279" s="271"/>
      <c r="BP279" s="271"/>
      <c r="BQ279" s="271"/>
      <c r="BR279" s="271"/>
      <c r="BS279" s="271"/>
      <c r="BT279" s="271"/>
      <c r="BU279" s="271"/>
      <c r="BV279" s="271"/>
      <c r="BW279" s="271"/>
      <c r="BX279" s="271"/>
      <c r="BY279" s="271"/>
      <c r="BZ279" s="271"/>
      <c r="CA279" s="271"/>
      <c r="CB279" s="271"/>
      <c r="CC279" s="271"/>
      <c r="CD279" s="271"/>
      <c r="CE279" s="271"/>
      <c r="CF279" s="271"/>
      <c r="CG279" s="271"/>
      <c r="CH279" s="271"/>
      <c r="CI279" s="271"/>
      <c r="CJ279" s="271"/>
      <c r="CK279" s="271"/>
      <c r="CL279" s="271"/>
      <c r="CM279" s="271"/>
      <c r="CN279" s="271"/>
      <c r="CO279" s="271"/>
      <c r="CP279" s="271"/>
      <c r="CQ279" s="271"/>
      <c r="CR279" s="271"/>
      <c r="CS279" s="271"/>
      <c r="CT279" s="271"/>
      <c r="CU279" s="271"/>
      <c r="CV279" s="271"/>
      <c r="CW279" s="271"/>
      <c r="CX279" s="271"/>
      <c r="CY279" s="271"/>
      <c r="CZ279" s="271"/>
      <c r="DA279" s="271"/>
      <c r="DB279" s="271"/>
      <c r="DC279" s="271"/>
      <c r="DD279" s="271"/>
      <c r="DE279" s="271"/>
      <c r="DF279" s="271"/>
      <c r="DG279" s="271"/>
      <c r="DH279" s="271"/>
      <c r="DI279" s="271"/>
      <c r="DJ279" s="271"/>
      <c r="DK279" s="271"/>
      <c r="DL279" s="271"/>
      <c r="DM279" s="271"/>
      <c r="DN279" s="271"/>
      <c r="DO279" s="271"/>
      <c r="DP279" s="271"/>
      <c r="DQ279" s="271"/>
      <c r="DR279" s="271"/>
      <c r="DS279" s="271"/>
      <c r="DT279" s="271"/>
      <c r="DU279" s="271"/>
      <c r="DV279" s="271"/>
      <c r="DW279" s="271"/>
      <c r="DX279" s="271"/>
      <c r="DY279" s="271"/>
      <c r="DZ279" s="271"/>
      <c r="EA279" s="271"/>
      <c r="EB279" s="271"/>
      <c r="EC279" s="271"/>
      <c r="ED279" s="271"/>
      <c r="EE279" s="271"/>
      <c r="EF279" s="271"/>
      <c r="EG279" s="271"/>
      <c r="EH279" s="271"/>
      <c r="EI279" s="271"/>
      <c r="EJ279" s="271"/>
      <c r="EK279" s="271"/>
      <c r="EL279" s="271"/>
      <c r="EM279" s="271"/>
      <c r="EN279" s="271"/>
      <c r="EO279" s="271"/>
      <c r="EP279" s="271"/>
      <c r="EQ279" s="271"/>
      <c r="ER279" s="271"/>
      <c r="ES279" s="271"/>
      <c r="ET279" s="271"/>
      <c r="EU279" s="271"/>
      <c r="EV279" s="271"/>
      <c r="EW279" s="271"/>
      <c r="EX279" s="271"/>
      <c r="EY279" s="271"/>
      <c r="EZ279" s="271"/>
      <c r="FA279" s="271"/>
      <c r="FB279" s="271"/>
      <c r="FC279" s="271"/>
      <c r="FD279" s="271"/>
      <c r="FE279" s="271"/>
      <c r="FF279" s="271"/>
      <c r="FG279" s="271"/>
      <c r="FH279" s="271"/>
      <c r="FI279" s="271"/>
      <c r="FJ279" s="271"/>
      <c r="FK279" s="271"/>
      <c r="FL279" s="271"/>
      <c r="FM279" s="271"/>
      <c r="FN279" s="271"/>
      <c r="FO279" s="271"/>
      <c r="FP279" s="271"/>
      <c r="FQ279" s="271"/>
      <c r="FR279" s="271"/>
      <c r="FS279" s="271"/>
      <c r="FT279" s="271"/>
      <c r="FU279" s="271"/>
      <c r="FV279" s="271"/>
      <c r="FW279" s="271"/>
      <c r="FX279" s="271"/>
      <c r="FY279" s="271"/>
      <c r="FZ279" s="271"/>
      <c r="GA279" s="271"/>
      <c r="GB279" s="271"/>
      <c r="GC279" s="271"/>
      <c r="GD279" s="271"/>
      <c r="GE279" s="271"/>
      <c r="GF279" s="271"/>
      <c r="GG279" s="271"/>
      <c r="GH279" s="271"/>
      <c r="GI279" s="271"/>
      <c r="GJ279" s="271"/>
      <c r="GK279" s="271"/>
      <c r="GL279" s="271"/>
      <c r="GM279" s="271"/>
      <c r="GN279" s="271"/>
      <c r="GO279" s="271"/>
      <c r="GP279" s="271"/>
      <c r="GQ279" s="271"/>
      <c r="GR279" s="271"/>
      <c r="GS279" s="271"/>
      <c r="GT279" s="271"/>
      <c r="GU279" s="271"/>
      <c r="GV279" s="271"/>
      <c r="GW279" s="271"/>
      <c r="GX279" s="271"/>
      <c r="GY279" s="271"/>
      <c r="GZ279" s="271"/>
      <c r="HA279" s="271"/>
      <c r="HB279" s="271"/>
      <c r="HC279" s="271"/>
      <c r="HD279" s="271"/>
      <c r="HE279" s="271"/>
      <c r="HF279" s="271"/>
      <c r="HG279" s="271"/>
      <c r="HH279" s="271"/>
      <c r="HI279" s="271"/>
      <c r="HJ279" s="271"/>
      <c r="HK279" s="271"/>
      <c r="HL279" s="271"/>
      <c r="HM279" s="271"/>
      <c r="HN279" s="271"/>
      <c r="HO279" s="271"/>
      <c r="HP279" s="271"/>
      <c r="HQ279" s="271"/>
      <c r="HR279" s="271"/>
      <c r="HS279" s="271"/>
      <c r="HT279" s="271"/>
      <c r="HU279" s="271"/>
      <c r="HV279" s="271"/>
      <c r="HW279" s="271"/>
      <c r="HX279" s="271"/>
      <c r="HY279" s="271"/>
      <c r="HZ279" s="271"/>
      <c r="IA279" s="271"/>
      <c r="IB279" s="271"/>
      <c r="IC279" s="271"/>
      <c r="ID279" s="271"/>
      <c r="IE279" s="271"/>
      <c r="IF279" s="271"/>
      <c r="IG279" s="271"/>
      <c r="IH279" s="271"/>
      <c r="II279" s="271"/>
      <c r="IJ279" s="271"/>
      <c r="IK279" s="271"/>
      <c r="IL279" s="271"/>
      <c r="IM279" s="271"/>
      <c r="IN279" s="271"/>
      <c r="IO279" s="271"/>
      <c r="IP279" s="271"/>
      <c r="IQ279" s="271"/>
      <c r="IR279" s="271"/>
      <c r="IS279" s="271"/>
      <c r="IT279" s="271"/>
      <c r="IU279" s="271"/>
      <c r="IV279" s="271"/>
    </row>
    <row r="280" spans="1:256" s="276" customFormat="1" ht="13.5" customHeight="1">
      <c r="A280" s="272"/>
      <c r="B280" s="159"/>
      <c r="C280" s="159"/>
      <c r="D280" s="273" t="s">
        <v>39</v>
      </c>
      <c r="E280" s="159"/>
      <c r="F280" s="175">
        <v>1</v>
      </c>
      <c r="G280" s="274"/>
      <c r="H280" s="274"/>
      <c r="I280" s="260"/>
      <c r="J280" s="275"/>
    </row>
    <row r="281" spans="1:256" s="276" customFormat="1" ht="13.5" customHeight="1">
      <c r="A281" s="272"/>
      <c r="B281" s="159"/>
      <c r="C281" s="159"/>
      <c r="D281" s="273" t="s">
        <v>44</v>
      </c>
      <c r="E281" s="159"/>
      <c r="F281" s="175"/>
      <c r="G281" s="274"/>
      <c r="H281" s="274"/>
      <c r="I281" s="260"/>
      <c r="J281" s="278"/>
    </row>
    <row r="282" spans="1:256" s="132" customFormat="1" ht="13.5" customHeight="1">
      <c r="A282" s="157">
        <v>57</v>
      </c>
      <c r="B282" s="158" t="s">
        <v>32</v>
      </c>
      <c r="C282" s="159" t="s">
        <v>289</v>
      </c>
      <c r="D282" s="159" t="s">
        <v>290</v>
      </c>
      <c r="E282" s="160" t="s">
        <v>24</v>
      </c>
      <c r="F282" s="161">
        <f>SUM(F284:F284)</f>
        <v>3</v>
      </c>
      <c r="G282" s="9"/>
      <c r="H282" s="162">
        <f>ROUND(F282*G282,2)</f>
        <v>0</v>
      </c>
      <c r="I282" s="260" t="s">
        <v>65</v>
      </c>
      <c r="J282" s="304"/>
    </row>
    <row r="283" spans="1:256" s="132" customFormat="1" ht="40.5" customHeight="1">
      <c r="A283" s="168"/>
      <c r="B283" s="158"/>
      <c r="C283" s="159"/>
      <c r="D283" s="169" t="s">
        <v>291</v>
      </c>
      <c r="E283" s="159"/>
      <c r="F283" s="170"/>
      <c r="G283" s="171"/>
      <c r="H283" s="171"/>
      <c r="I283" s="172"/>
      <c r="J283" s="4"/>
      <c r="K283"/>
      <c r="L283"/>
      <c r="M283"/>
      <c r="N283"/>
      <c r="P283"/>
      <c r="Q283"/>
      <c r="R283"/>
      <c r="S283"/>
      <c r="T283" s="174"/>
    </row>
    <row r="284" spans="1:256" s="276" customFormat="1" ht="13.5" customHeight="1">
      <c r="A284" s="272"/>
      <c r="B284" s="159"/>
      <c r="C284" s="159"/>
      <c r="D284" s="273" t="s">
        <v>39</v>
      </c>
      <c r="E284" s="159"/>
      <c r="F284" s="175">
        <v>3</v>
      </c>
      <c r="G284" s="274"/>
      <c r="H284" s="274"/>
      <c r="I284" s="260"/>
      <c r="J284" s="275"/>
    </row>
    <row r="285" spans="1:256" s="276" customFormat="1" ht="13.5" customHeight="1">
      <c r="A285" s="272"/>
      <c r="B285" s="159"/>
      <c r="C285" s="159"/>
      <c r="D285" s="273" t="s">
        <v>44</v>
      </c>
      <c r="E285" s="159"/>
      <c r="F285" s="175"/>
      <c r="G285" s="274"/>
      <c r="H285" s="274"/>
      <c r="I285" s="260"/>
      <c r="J285" s="278"/>
    </row>
    <row r="286" spans="1:256" s="132" customFormat="1" ht="27" customHeight="1">
      <c r="A286" s="157">
        <v>58</v>
      </c>
      <c r="B286" s="158" t="s">
        <v>32</v>
      </c>
      <c r="C286" s="159" t="s">
        <v>292</v>
      </c>
      <c r="D286" s="159" t="s">
        <v>293</v>
      </c>
      <c r="E286" s="160" t="s">
        <v>24</v>
      </c>
      <c r="F286" s="161">
        <f>ROUND(SUM(F288:F290),3)</f>
        <v>33</v>
      </c>
      <c r="G286" s="9"/>
      <c r="H286" s="162">
        <f>ROUND(F286*G286,2)</f>
        <v>0</v>
      </c>
      <c r="I286" s="260" t="s">
        <v>65</v>
      </c>
      <c r="J286" s="261"/>
    </row>
    <row r="287" spans="1:256" s="132" customFormat="1" ht="40.5" customHeight="1">
      <c r="A287" s="168"/>
      <c r="B287" s="158"/>
      <c r="C287" s="159"/>
      <c r="D287" s="169" t="s">
        <v>294</v>
      </c>
      <c r="E287" s="159"/>
      <c r="F287" s="170"/>
      <c r="G287" s="171"/>
      <c r="H287" s="171"/>
      <c r="I287" s="172"/>
      <c r="J287" s="4"/>
      <c r="K287"/>
      <c r="L287"/>
      <c r="M287"/>
      <c r="N287"/>
      <c r="O287" s="298"/>
      <c r="P287"/>
      <c r="Q287"/>
      <c r="R287"/>
      <c r="S287"/>
      <c r="T287" s="174"/>
    </row>
    <row r="288" spans="1:256" s="276" customFormat="1" ht="13.5" customHeight="1">
      <c r="A288" s="272"/>
      <c r="B288" s="159"/>
      <c r="C288" s="159"/>
      <c r="D288" s="273" t="s">
        <v>39</v>
      </c>
      <c r="E288" s="159"/>
      <c r="F288" s="175">
        <v>6</v>
      </c>
      <c r="G288" s="274"/>
      <c r="H288" s="274"/>
      <c r="I288" s="260"/>
      <c r="J288" s="287"/>
    </row>
    <row r="289" spans="1:21" s="276" customFormat="1" ht="13.5" customHeight="1">
      <c r="A289" s="272"/>
      <c r="B289" s="159"/>
      <c r="C289" s="159"/>
      <c r="D289" s="273" t="s">
        <v>29</v>
      </c>
      <c r="E289" s="159"/>
      <c r="F289" s="175">
        <v>14</v>
      </c>
      <c r="G289" s="274"/>
      <c r="H289" s="274"/>
      <c r="I289" s="260"/>
      <c r="J289" s="275"/>
    </row>
    <row r="290" spans="1:21" s="276" customFormat="1" ht="13.5" customHeight="1">
      <c r="A290" s="272"/>
      <c r="B290" s="159"/>
      <c r="C290" s="159"/>
      <c r="D290" s="273" t="s">
        <v>40</v>
      </c>
      <c r="E290" s="159"/>
      <c r="F290" s="175">
        <v>13</v>
      </c>
      <c r="G290" s="274"/>
      <c r="H290" s="274"/>
      <c r="I290" s="260"/>
      <c r="J290" s="275"/>
    </row>
    <row r="291" spans="1:21" s="276" customFormat="1" ht="13.5" customHeight="1">
      <c r="A291" s="272"/>
      <c r="B291" s="159"/>
      <c r="C291" s="159"/>
      <c r="D291" s="273" t="s">
        <v>44</v>
      </c>
      <c r="E291" s="159"/>
      <c r="F291" s="175"/>
      <c r="G291" s="274"/>
      <c r="H291" s="274"/>
      <c r="I291" s="260"/>
      <c r="J291" s="278"/>
    </row>
    <row r="292" spans="1:21" s="132" customFormat="1" ht="13.5" customHeight="1">
      <c r="A292" s="157">
        <v>59</v>
      </c>
      <c r="B292" s="158" t="s">
        <v>32</v>
      </c>
      <c r="C292" s="159" t="s">
        <v>295</v>
      </c>
      <c r="D292" s="159" t="s">
        <v>296</v>
      </c>
      <c r="E292" s="160" t="s">
        <v>24</v>
      </c>
      <c r="F292" s="161">
        <f>ROUND(SUM(F294),3)</f>
        <v>1</v>
      </c>
      <c r="G292" s="9"/>
      <c r="H292" s="162">
        <f>ROUND(F292*G292,2)</f>
        <v>0</v>
      </c>
      <c r="I292" s="260" t="s">
        <v>65</v>
      </c>
      <c r="J292" s="189"/>
    </row>
    <row r="293" spans="1:21" s="132" customFormat="1" ht="40.5" customHeight="1">
      <c r="A293" s="168"/>
      <c r="B293" s="158"/>
      <c r="C293" s="159"/>
      <c r="D293" s="169" t="s">
        <v>297</v>
      </c>
      <c r="E293" s="159"/>
      <c r="F293" s="170"/>
      <c r="G293" s="171"/>
      <c r="H293" s="171"/>
      <c r="I293" s="172"/>
      <c r="J293" s="14"/>
      <c r="K293"/>
      <c r="L293"/>
      <c r="M293"/>
      <c r="N293"/>
      <c r="P293"/>
      <c r="Q293"/>
      <c r="R293"/>
      <c r="S293"/>
      <c r="T293" s="174"/>
    </row>
    <row r="294" spans="1:21" s="276" customFormat="1" ht="13.5" customHeight="1">
      <c r="A294" s="272"/>
      <c r="B294" s="159"/>
      <c r="C294" s="159"/>
      <c r="D294" s="273" t="s">
        <v>41</v>
      </c>
      <c r="E294" s="159"/>
      <c r="F294" s="175">
        <v>1</v>
      </c>
      <c r="G294" s="274"/>
      <c r="H294" s="274"/>
      <c r="I294" s="260"/>
      <c r="J294" s="280"/>
      <c r="K294" s="280"/>
      <c r="L294" s="281"/>
      <c r="M294" s="282"/>
      <c r="N294" s="282"/>
      <c r="O294" s="282"/>
      <c r="P294" s="282"/>
      <c r="Q294" s="282"/>
      <c r="R294" s="282"/>
      <c r="S294" s="282"/>
      <c r="T294" s="282"/>
      <c r="U294" s="282"/>
    </row>
    <row r="295" spans="1:21" s="276" customFormat="1" ht="13.5" customHeight="1">
      <c r="A295" s="272"/>
      <c r="B295" s="159"/>
      <c r="C295" s="159"/>
      <c r="D295" s="273" t="s">
        <v>44</v>
      </c>
      <c r="E295" s="159"/>
      <c r="F295" s="175"/>
      <c r="G295" s="274"/>
      <c r="H295" s="274"/>
      <c r="I295" s="260"/>
      <c r="J295" s="278"/>
    </row>
    <row r="296" spans="1:21" s="132" customFormat="1" ht="13.5" customHeight="1">
      <c r="A296" s="157">
        <v>60</v>
      </c>
      <c r="B296" s="158" t="s">
        <v>32</v>
      </c>
      <c r="C296" s="159" t="s">
        <v>298</v>
      </c>
      <c r="D296" s="159" t="s">
        <v>299</v>
      </c>
      <c r="E296" s="160" t="s">
        <v>24</v>
      </c>
      <c r="F296" s="161">
        <f>ROUND(SUM(F298:F300),3)</f>
        <v>3</v>
      </c>
      <c r="G296" s="9"/>
      <c r="H296" s="162">
        <f>ROUND(F296*G296,2)</f>
        <v>0</v>
      </c>
      <c r="I296" s="260" t="s">
        <v>65</v>
      </c>
      <c r="J296" s="8"/>
    </row>
    <row r="297" spans="1:21" s="132" customFormat="1" ht="40.5" customHeight="1">
      <c r="A297" s="168"/>
      <c r="B297" s="158"/>
      <c r="C297" s="159"/>
      <c r="D297" s="169" t="s">
        <v>300</v>
      </c>
      <c r="E297" s="159"/>
      <c r="F297" s="170"/>
      <c r="G297" s="171"/>
      <c r="H297" s="171"/>
      <c r="I297" s="172"/>
      <c r="J297" s="13"/>
      <c r="K297"/>
      <c r="L297"/>
      <c r="M297"/>
      <c r="N297"/>
      <c r="P297"/>
      <c r="Q297"/>
      <c r="R297"/>
      <c r="S297"/>
      <c r="T297" s="174"/>
    </row>
    <row r="298" spans="1:21" s="276" customFormat="1" ht="13.5" customHeight="1">
      <c r="A298" s="272"/>
      <c r="B298" s="159"/>
      <c r="C298" s="159"/>
      <c r="D298" s="273" t="s">
        <v>41</v>
      </c>
      <c r="E298" s="159"/>
      <c r="F298" s="175">
        <v>1</v>
      </c>
      <c r="G298" s="274"/>
      <c r="H298" s="274"/>
      <c r="I298" s="172"/>
      <c r="J298" s="280"/>
      <c r="K298" s="280"/>
      <c r="L298" s="281"/>
      <c r="M298" s="282"/>
      <c r="N298" s="282"/>
      <c r="O298" s="282"/>
      <c r="P298" s="282"/>
      <c r="Q298" s="282"/>
      <c r="R298" s="282"/>
      <c r="S298" s="282"/>
      <c r="T298" s="282"/>
      <c r="U298" s="282"/>
    </row>
    <row r="299" spans="1:21" s="276" customFormat="1" ht="13.5" customHeight="1">
      <c r="A299" s="272"/>
      <c r="B299" s="159"/>
      <c r="C299" s="159"/>
      <c r="D299" s="273" t="s">
        <v>39</v>
      </c>
      <c r="E299" s="159"/>
      <c r="F299" s="175">
        <v>1</v>
      </c>
      <c r="G299" s="274"/>
      <c r="H299" s="274"/>
      <c r="I299" s="260"/>
      <c r="J299" s="275"/>
    </row>
    <row r="300" spans="1:21" s="276" customFormat="1" ht="13.5" customHeight="1">
      <c r="A300" s="272"/>
      <c r="B300" s="159"/>
      <c r="C300" s="159"/>
      <c r="D300" s="273" t="s">
        <v>29</v>
      </c>
      <c r="E300" s="159"/>
      <c r="F300" s="175">
        <v>1</v>
      </c>
      <c r="G300" s="274"/>
      <c r="H300" s="274"/>
      <c r="I300" s="260"/>
      <c r="J300" s="275"/>
    </row>
    <row r="301" spans="1:21" s="276" customFormat="1" ht="13.5" customHeight="1">
      <c r="A301" s="272"/>
      <c r="B301" s="159"/>
      <c r="C301" s="159"/>
      <c r="D301" s="273" t="s">
        <v>44</v>
      </c>
      <c r="E301" s="159"/>
      <c r="F301" s="175"/>
      <c r="G301" s="274"/>
      <c r="H301" s="274"/>
      <c r="I301" s="260"/>
      <c r="J301" s="278"/>
    </row>
    <row r="302" spans="1:21" s="132" customFormat="1" ht="13.5" customHeight="1">
      <c r="A302" s="157">
        <v>61</v>
      </c>
      <c r="B302" s="158" t="s">
        <v>32</v>
      </c>
      <c r="C302" s="159" t="s">
        <v>301</v>
      </c>
      <c r="D302" s="159" t="s">
        <v>302</v>
      </c>
      <c r="E302" s="160" t="s">
        <v>24</v>
      </c>
      <c r="F302" s="161">
        <f>ROUND(SUM(F304),3)</f>
        <v>4</v>
      </c>
      <c r="G302" s="9"/>
      <c r="H302" s="162">
        <f>ROUND(F302*G302,2)</f>
        <v>0</v>
      </c>
      <c r="I302" s="260" t="s">
        <v>65</v>
      </c>
      <c r="J302" s="308"/>
    </row>
    <row r="303" spans="1:21" s="132" customFormat="1" ht="40.5" customHeight="1">
      <c r="A303" s="168"/>
      <c r="B303" s="158"/>
      <c r="C303" s="159"/>
      <c r="D303" s="169" t="s">
        <v>303</v>
      </c>
      <c r="E303" s="159"/>
      <c r="F303" s="170"/>
      <c r="G303" s="171"/>
      <c r="H303" s="171"/>
      <c r="I303" s="172"/>
      <c r="J303" s="13"/>
      <c r="K303"/>
      <c r="L303"/>
      <c r="M303"/>
      <c r="N303"/>
      <c r="P303"/>
      <c r="Q303"/>
      <c r="R303"/>
      <c r="S303"/>
      <c r="T303" s="174"/>
    </row>
    <row r="304" spans="1:21" s="276" customFormat="1" ht="13.5" customHeight="1">
      <c r="A304" s="272"/>
      <c r="B304" s="159"/>
      <c r="C304" s="159"/>
      <c r="D304" s="273" t="s">
        <v>39</v>
      </c>
      <c r="E304" s="159"/>
      <c r="F304" s="175">
        <v>4</v>
      </c>
      <c r="G304" s="274"/>
      <c r="H304" s="274"/>
      <c r="I304" s="172"/>
      <c r="J304" s="275"/>
    </row>
    <row r="305" spans="1:23" s="276" customFormat="1" ht="13.5" customHeight="1">
      <c r="A305" s="272"/>
      <c r="B305" s="159"/>
      <c r="C305" s="159"/>
      <c r="D305" s="273" t="s">
        <v>44</v>
      </c>
      <c r="E305" s="159"/>
      <c r="F305" s="175"/>
      <c r="G305" s="274"/>
      <c r="H305" s="274"/>
      <c r="I305" s="260"/>
      <c r="J305" s="278"/>
    </row>
    <row r="306" spans="1:23" s="132" customFormat="1" ht="13.5" customHeight="1">
      <c r="A306" s="157">
        <v>62</v>
      </c>
      <c r="B306" s="158" t="s">
        <v>32</v>
      </c>
      <c r="C306" s="159" t="s">
        <v>304</v>
      </c>
      <c r="D306" s="159" t="s">
        <v>305</v>
      </c>
      <c r="E306" s="160" t="s">
        <v>24</v>
      </c>
      <c r="F306" s="161">
        <f>ROUND(SUM(F308),3)</f>
        <v>10</v>
      </c>
      <c r="G306" s="9"/>
      <c r="H306" s="162">
        <f>ROUND(F306*G306,2)</f>
        <v>0</v>
      </c>
      <c r="I306" s="260" t="s">
        <v>65</v>
      </c>
      <c r="J306" s="308"/>
    </row>
    <row r="307" spans="1:23" s="132" customFormat="1" ht="40.5" customHeight="1">
      <c r="A307" s="168"/>
      <c r="B307" s="158"/>
      <c r="C307" s="159"/>
      <c r="D307" s="169" t="s">
        <v>306</v>
      </c>
      <c r="E307" s="159"/>
      <c r="F307" s="170"/>
      <c r="G307" s="171"/>
      <c r="H307" s="171"/>
      <c r="I307" s="172"/>
      <c r="J307" s="13"/>
      <c r="K307"/>
      <c r="L307"/>
      <c r="M307"/>
      <c r="N307"/>
      <c r="P307"/>
      <c r="Q307"/>
      <c r="R307"/>
      <c r="S307"/>
      <c r="T307" s="174"/>
    </row>
    <row r="308" spans="1:23" s="276" customFormat="1" ht="13.5" customHeight="1">
      <c r="A308" s="272"/>
      <c r="B308" s="159"/>
      <c r="C308" s="159"/>
      <c r="D308" s="273" t="s">
        <v>39</v>
      </c>
      <c r="E308" s="159"/>
      <c r="F308" s="175">
        <v>10</v>
      </c>
      <c r="G308" s="274"/>
      <c r="H308" s="274"/>
      <c r="I308" s="172"/>
      <c r="J308" s="275"/>
      <c r="W308" s="282"/>
    </row>
    <row r="309" spans="1:23" s="276" customFormat="1" ht="13.5" customHeight="1">
      <c r="A309" s="272"/>
      <c r="B309" s="159"/>
      <c r="C309" s="159"/>
      <c r="D309" s="273" t="s">
        <v>44</v>
      </c>
      <c r="E309" s="159"/>
      <c r="F309" s="175"/>
      <c r="G309" s="274"/>
      <c r="H309" s="274"/>
      <c r="I309" s="260"/>
      <c r="J309" s="278"/>
      <c r="W309" s="282"/>
    </row>
    <row r="310" spans="1:23" s="132" customFormat="1" ht="13.5" customHeight="1">
      <c r="A310" s="157">
        <v>63</v>
      </c>
      <c r="B310" s="158" t="s">
        <v>32</v>
      </c>
      <c r="C310" s="159" t="s">
        <v>307</v>
      </c>
      <c r="D310" s="159" t="s">
        <v>308</v>
      </c>
      <c r="E310" s="160" t="s">
        <v>24</v>
      </c>
      <c r="F310" s="161">
        <f>ROUND(SUM(F312),3)</f>
        <v>2</v>
      </c>
      <c r="G310" s="9"/>
      <c r="H310" s="162">
        <f>ROUND(F310*G310,2)</f>
        <v>0</v>
      </c>
      <c r="I310" s="260" t="s">
        <v>65</v>
      </c>
      <c r="J310" s="308"/>
    </row>
    <row r="311" spans="1:23" s="132" customFormat="1" ht="40.5" customHeight="1">
      <c r="A311" s="168"/>
      <c r="B311" s="158"/>
      <c r="C311" s="159"/>
      <c r="D311" s="169" t="s">
        <v>309</v>
      </c>
      <c r="E311" s="159"/>
      <c r="F311" s="170"/>
      <c r="G311" s="171"/>
      <c r="H311" s="171"/>
      <c r="I311" s="172"/>
      <c r="J311" s="13"/>
      <c r="K311"/>
      <c r="L311"/>
      <c r="M311"/>
      <c r="N311"/>
      <c r="P311"/>
      <c r="Q311"/>
      <c r="R311"/>
      <c r="S311"/>
      <c r="T311" s="174"/>
    </row>
    <row r="312" spans="1:23" s="276" customFormat="1" ht="13.5" customHeight="1">
      <c r="A312" s="272"/>
      <c r="B312" s="159"/>
      <c r="C312" s="159"/>
      <c r="D312" s="273" t="s">
        <v>39</v>
      </c>
      <c r="E312" s="159"/>
      <c r="F312" s="175">
        <v>2</v>
      </c>
      <c r="G312" s="274"/>
      <c r="H312" s="274"/>
      <c r="I312" s="172"/>
      <c r="J312" s="275"/>
    </row>
    <row r="313" spans="1:23" s="276" customFormat="1" ht="13.5" customHeight="1">
      <c r="A313" s="272"/>
      <c r="B313" s="159"/>
      <c r="C313" s="159"/>
      <c r="D313" s="273" t="s">
        <v>44</v>
      </c>
      <c r="E313" s="159"/>
      <c r="F313" s="175"/>
      <c r="G313" s="274"/>
      <c r="H313" s="274"/>
      <c r="I313" s="260"/>
      <c r="J313" s="278"/>
    </row>
    <row r="314" spans="1:23" s="132" customFormat="1" ht="13.5" customHeight="1">
      <c r="A314" s="157">
        <v>64</v>
      </c>
      <c r="B314" s="158" t="s">
        <v>32</v>
      </c>
      <c r="C314" s="159" t="s">
        <v>310</v>
      </c>
      <c r="D314" s="159" t="s">
        <v>311</v>
      </c>
      <c r="E314" s="160" t="s">
        <v>24</v>
      </c>
      <c r="F314" s="161">
        <f>ROUND(SUM(F316:F317),3)</f>
        <v>3</v>
      </c>
      <c r="G314" s="9"/>
      <c r="H314" s="162">
        <f>ROUND(F314*G314,2)</f>
        <v>0</v>
      </c>
      <c r="I314" s="260" t="s">
        <v>65</v>
      </c>
      <c r="J314" s="189"/>
    </row>
    <row r="315" spans="1:23" s="132" customFormat="1" ht="40.5" customHeight="1">
      <c r="A315" s="168"/>
      <c r="B315" s="158"/>
      <c r="C315" s="159"/>
      <c r="D315" s="169" t="s">
        <v>312</v>
      </c>
      <c r="E315" s="159"/>
      <c r="F315" s="170"/>
      <c r="G315" s="171"/>
      <c r="H315" s="171"/>
      <c r="I315" s="172"/>
      <c r="J315" s="13"/>
      <c r="K315"/>
      <c r="L315"/>
      <c r="M315"/>
      <c r="N315"/>
      <c r="P315"/>
      <c r="Q315"/>
      <c r="R315"/>
      <c r="S315"/>
      <c r="T315" s="174"/>
    </row>
    <row r="316" spans="1:23" s="276" customFormat="1" ht="13.5" customHeight="1">
      <c r="A316" s="272"/>
      <c r="B316" s="159"/>
      <c r="C316" s="159"/>
      <c r="D316" s="273" t="s">
        <v>29</v>
      </c>
      <c r="E316" s="159"/>
      <c r="F316" s="175">
        <v>1</v>
      </c>
      <c r="G316" s="274"/>
      <c r="H316" s="274"/>
      <c r="I316" s="172"/>
      <c r="J316" s="275"/>
    </row>
    <row r="317" spans="1:23" s="276" customFormat="1" ht="13.5" customHeight="1">
      <c r="A317" s="272"/>
      <c r="B317" s="159"/>
      <c r="C317" s="159"/>
      <c r="D317" s="273" t="s">
        <v>40</v>
      </c>
      <c r="E317" s="159"/>
      <c r="F317" s="175">
        <v>2</v>
      </c>
      <c r="G317" s="274"/>
      <c r="H317" s="274"/>
      <c r="I317" s="260"/>
      <c r="J317" s="275"/>
    </row>
    <row r="318" spans="1:23" s="276" customFormat="1" ht="13.5" customHeight="1">
      <c r="A318" s="272"/>
      <c r="B318" s="159"/>
      <c r="C318" s="159"/>
      <c r="D318" s="273" t="s">
        <v>44</v>
      </c>
      <c r="E318" s="159"/>
      <c r="F318" s="175"/>
      <c r="G318" s="274"/>
      <c r="H318" s="274"/>
      <c r="I318" s="260"/>
      <c r="J318" s="278"/>
    </row>
    <row r="319" spans="1:23" s="132" customFormat="1" ht="27" customHeight="1">
      <c r="A319" s="333">
        <v>65</v>
      </c>
      <c r="B319" s="158" t="s">
        <v>32</v>
      </c>
      <c r="C319" s="159" t="s">
        <v>313</v>
      </c>
      <c r="D319" s="159" t="s">
        <v>314</v>
      </c>
      <c r="E319" s="160" t="s">
        <v>24</v>
      </c>
      <c r="F319" s="161">
        <f>ROUND(SUM(F321),3)</f>
        <v>4</v>
      </c>
      <c r="G319" s="9"/>
      <c r="H319" s="162">
        <f>ROUND(F319*G319,2)</f>
        <v>0</v>
      </c>
      <c r="I319" s="260" t="s">
        <v>65</v>
      </c>
      <c r="J319" s="304"/>
    </row>
    <row r="320" spans="1:23" s="132" customFormat="1" ht="40.5" customHeight="1">
      <c r="A320" s="168"/>
      <c r="B320" s="158"/>
      <c r="C320" s="159"/>
      <c r="D320" s="169" t="s">
        <v>466</v>
      </c>
      <c r="E320" s="159"/>
      <c r="F320" s="170"/>
      <c r="G320" s="171"/>
      <c r="H320" s="171"/>
      <c r="I320" s="172"/>
      <c r="J320" s="332"/>
      <c r="K320"/>
      <c r="L320"/>
      <c r="M320"/>
      <c r="N320"/>
      <c r="P320"/>
      <c r="Q320"/>
      <c r="R320"/>
      <c r="S320"/>
      <c r="T320" s="174"/>
    </row>
    <row r="321" spans="1:21" s="276" customFormat="1" ht="13.5" customHeight="1">
      <c r="A321" s="272"/>
      <c r="B321" s="159"/>
      <c r="C321" s="159"/>
      <c r="D321" s="273" t="s">
        <v>41</v>
      </c>
      <c r="E321" s="159"/>
      <c r="F321" s="175">
        <v>4</v>
      </c>
      <c r="G321" s="274"/>
      <c r="H321" s="274"/>
      <c r="I321" s="260"/>
      <c r="J321" s="280"/>
      <c r="K321" s="280"/>
      <c r="L321" s="281"/>
      <c r="M321" s="282"/>
      <c r="N321" s="282"/>
      <c r="O321" s="282"/>
      <c r="P321" s="282"/>
      <c r="Q321" s="282"/>
      <c r="R321" s="282"/>
      <c r="S321" s="282"/>
      <c r="T321" s="282"/>
      <c r="U321" s="282"/>
    </row>
    <row r="322" spans="1:21" s="276" customFormat="1" ht="13.5" customHeight="1">
      <c r="A322" s="272"/>
      <c r="B322" s="159"/>
      <c r="C322" s="159"/>
      <c r="D322" s="273" t="s">
        <v>44</v>
      </c>
      <c r="E322" s="159"/>
      <c r="F322" s="175"/>
      <c r="G322" s="274"/>
      <c r="H322" s="274"/>
      <c r="I322" s="260"/>
      <c r="J322" s="278"/>
    </row>
    <row r="323" spans="1:21" s="132" customFormat="1" ht="13.5" customHeight="1">
      <c r="A323" s="333">
        <v>66</v>
      </c>
      <c r="B323" s="158" t="s">
        <v>32</v>
      </c>
      <c r="C323" s="159" t="s">
        <v>315</v>
      </c>
      <c r="D323" s="159" t="s">
        <v>316</v>
      </c>
      <c r="E323" s="160" t="s">
        <v>24</v>
      </c>
      <c r="F323" s="161">
        <f>ROUND(SUM(F325),3)</f>
        <v>8</v>
      </c>
      <c r="G323" s="9"/>
      <c r="H323" s="162">
        <f>ROUND(F323*G323,2)</f>
        <v>0</v>
      </c>
      <c r="I323" s="260" t="s">
        <v>65</v>
      </c>
      <c r="J323" s="261"/>
    </row>
    <row r="324" spans="1:21" s="132" customFormat="1" ht="40.5" customHeight="1">
      <c r="A324" s="168"/>
      <c r="B324" s="158"/>
      <c r="C324" s="159"/>
      <c r="D324" s="169" t="s">
        <v>467</v>
      </c>
      <c r="E324" s="159"/>
      <c r="F324" s="170"/>
      <c r="G324" s="171"/>
      <c r="H324" s="171"/>
      <c r="I324" s="172"/>
      <c r="J324" s="332"/>
      <c r="K324"/>
      <c r="L324"/>
      <c r="M324"/>
      <c r="N324"/>
      <c r="P324"/>
      <c r="Q324"/>
      <c r="R324"/>
      <c r="S324"/>
      <c r="T324" s="174"/>
    </row>
    <row r="325" spans="1:21" s="276" customFormat="1" ht="13.5" customHeight="1">
      <c r="A325" s="272"/>
      <c r="B325" s="159"/>
      <c r="C325" s="159"/>
      <c r="D325" s="273" t="s">
        <v>41</v>
      </c>
      <c r="E325" s="159"/>
      <c r="F325" s="175">
        <v>8</v>
      </c>
      <c r="G325" s="274"/>
      <c r="H325" s="274"/>
      <c r="I325" s="260"/>
      <c r="J325" s="280"/>
      <c r="K325" s="280"/>
      <c r="L325" s="281"/>
      <c r="M325" s="282"/>
      <c r="N325" s="282"/>
      <c r="O325" s="282"/>
      <c r="P325" s="282"/>
      <c r="Q325" s="282"/>
      <c r="R325" s="282"/>
      <c r="S325" s="282"/>
      <c r="T325" s="282"/>
      <c r="U325" s="282"/>
    </row>
    <row r="326" spans="1:21" s="276" customFormat="1" ht="13.5" customHeight="1">
      <c r="A326" s="272"/>
      <c r="B326" s="159"/>
      <c r="C326" s="159"/>
      <c r="D326" s="273" t="s">
        <v>44</v>
      </c>
      <c r="E326" s="159"/>
      <c r="F326" s="175"/>
      <c r="G326" s="274"/>
      <c r="H326" s="274"/>
      <c r="I326" s="260"/>
      <c r="J326" s="278"/>
    </row>
    <row r="327" spans="1:21" s="132" customFormat="1" ht="13.5" customHeight="1">
      <c r="A327" s="333">
        <v>67</v>
      </c>
      <c r="B327" s="158" t="s">
        <v>32</v>
      </c>
      <c r="C327" s="159" t="s">
        <v>317</v>
      </c>
      <c r="D327" s="159" t="s">
        <v>318</v>
      </c>
      <c r="E327" s="160" t="s">
        <v>24</v>
      </c>
      <c r="F327" s="161">
        <f>ROUND(SUM(F329),3)</f>
        <v>2</v>
      </c>
      <c r="G327" s="9"/>
      <c r="H327" s="162">
        <f>ROUND(F327*G327,2)</f>
        <v>0</v>
      </c>
      <c r="I327" s="260" t="s">
        <v>65</v>
      </c>
      <c r="J327" s="261"/>
    </row>
    <row r="328" spans="1:21" s="132" customFormat="1" ht="40.5" customHeight="1">
      <c r="A328" s="168"/>
      <c r="B328" s="158"/>
      <c r="C328" s="159"/>
      <c r="D328" s="169" t="s">
        <v>468</v>
      </c>
      <c r="E328" s="159"/>
      <c r="F328" s="170"/>
      <c r="G328" s="171"/>
      <c r="H328" s="171"/>
      <c r="I328" s="172"/>
      <c r="J328" s="332"/>
      <c r="K328"/>
      <c r="L328"/>
      <c r="M328"/>
      <c r="N328"/>
      <c r="P328"/>
      <c r="Q328"/>
      <c r="R328"/>
      <c r="S328"/>
      <c r="T328" s="174"/>
    </row>
    <row r="329" spans="1:21" s="276" customFormat="1" ht="13.5" customHeight="1">
      <c r="A329" s="272"/>
      <c r="B329" s="159"/>
      <c r="C329" s="159"/>
      <c r="D329" s="273" t="s">
        <v>41</v>
      </c>
      <c r="E329" s="159"/>
      <c r="F329" s="175">
        <v>2</v>
      </c>
      <c r="G329" s="274"/>
      <c r="H329" s="274"/>
      <c r="I329" s="260"/>
      <c r="L329" s="281"/>
      <c r="M329" s="282"/>
      <c r="N329" s="282"/>
      <c r="O329" s="282"/>
      <c r="P329" s="282"/>
      <c r="Q329" s="282"/>
      <c r="R329" s="282"/>
      <c r="S329" s="282"/>
      <c r="T329" s="282"/>
      <c r="U329" s="282"/>
    </row>
    <row r="330" spans="1:21" s="276" customFormat="1" ht="13.5" customHeight="1">
      <c r="A330" s="272"/>
      <c r="B330" s="159"/>
      <c r="C330" s="159"/>
      <c r="D330" s="273" t="s">
        <v>44</v>
      </c>
      <c r="E330" s="159"/>
      <c r="F330" s="175"/>
      <c r="G330" s="274"/>
      <c r="H330" s="274"/>
      <c r="I330" s="260"/>
      <c r="J330" s="280"/>
    </row>
    <row r="331" spans="1:21" s="132" customFormat="1" ht="13.5" customHeight="1">
      <c r="A331" s="333">
        <v>68</v>
      </c>
      <c r="B331" s="158" t="s">
        <v>32</v>
      </c>
      <c r="C331" s="159" t="s">
        <v>319</v>
      </c>
      <c r="D331" s="159" t="s">
        <v>320</v>
      </c>
      <c r="E331" s="160" t="s">
        <v>24</v>
      </c>
      <c r="F331" s="161">
        <f>ROUND(SUM(F333),3)</f>
        <v>17</v>
      </c>
      <c r="G331" s="9"/>
      <c r="H331" s="162">
        <f>ROUND(F331*G331,2)</f>
        <v>0</v>
      </c>
      <c r="I331" s="260" t="s">
        <v>65</v>
      </c>
      <c r="J331" s="261"/>
    </row>
    <row r="332" spans="1:21" s="132" customFormat="1" ht="40.5" customHeight="1">
      <c r="A332" s="168"/>
      <c r="B332" s="158"/>
      <c r="C332" s="159"/>
      <c r="D332" s="169" t="s">
        <v>469</v>
      </c>
      <c r="E332" s="159"/>
      <c r="F332" s="170"/>
      <c r="G332" s="171"/>
      <c r="H332" s="171"/>
      <c r="I332" s="172"/>
      <c r="J332" s="332"/>
      <c r="K332"/>
      <c r="L332"/>
      <c r="M332"/>
      <c r="N332"/>
      <c r="P332"/>
      <c r="Q332"/>
      <c r="R332"/>
      <c r="S332"/>
      <c r="T332" s="174"/>
    </row>
    <row r="333" spans="1:21" s="276" customFormat="1" ht="13.5" customHeight="1">
      <c r="A333" s="272"/>
      <c r="B333" s="159"/>
      <c r="C333" s="159"/>
      <c r="D333" s="273" t="s">
        <v>41</v>
      </c>
      <c r="E333" s="159"/>
      <c r="F333" s="175">
        <v>17</v>
      </c>
      <c r="G333" s="274"/>
      <c r="H333" s="274"/>
      <c r="I333" s="260"/>
      <c r="J333" s="280"/>
      <c r="K333" s="280"/>
      <c r="L333" s="281"/>
      <c r="M333" s="282"/>
      <c r="N333" s="282"/>
      <c r="O333" s="282"/>
      <c r="P333" s="282"/>
      <c r="Q333" s="282"/>
      <c r="R333" s="282"/>
      <c r="S333" s="282"/>
      <c r="T333" s="282"/>
      <c r="U333" s="282"/>
    </row>
    <row r="334" spans="1:21" s="276" customFormat="1" ht="13.5" customHeight="1">
      <c r="A334" s="272"/>
      <c r="B334" s="159"/>
      <c r="C334" s="159"/>
      <c r="D334" s="273" t="s">
        <v>44</v>
      </c>
      <c r="E334" s="159"/>
      <c r="F334" s="175"/>
      <c r="G334" s="274"/>
      <c r="H334" s="274"/>
      <c r="I334" s="260"/>
      <c r="J334" s="280"/>
    </row>
    <row r="335" spans="1:21" s="132" customFormat="1" ht="27" customHeight="1">
      <c r="A335" s="333">
        <v>69</v>
      </c>
      <c r="B335" s="158" t="s">
        <v>32</v>
      </c>
      <c r="C335" s="159" t="s">
        <v>321</v>
      </c>
      <c r="D335" s="159" t="s">
        <v>322</v>
      </c>
      <c r="E335" s="160" t="s">
        <v>24</v>
      </c>
      <c r="F335" s="161">
        <f>ROUND(SUM(F337),3)</f>
        <v>4</v>
      </c>
      <c r="G335" s="9"/>
      <c r="H335" s="162">
        <f>ROUND(F335*G335,2)</f>
        <v>0</v>
      </c>
      <c r="I335" s="260" t="s">
        <v>65</v>
      </c>
      <c r="J335" s="304"/>
    </row>
    <row r="336" spans="1:21" s="132" customFormat="1" ht="40.5" customHeight="1">
      <c r="A336" s="168"/>
      <c r="B336" s="158"/>
      <c r="C336" s="159"/>
      <c r="D336" s="169" t="s">
        <v>470</v>
      </c>
      <c r="E336" s="159"/>
      <c r="F336" s="170"/>
      <c r="G336" s="171"/>
      <c r="H336" s="171"/>
      <c r="I336" s="172"/>
      <c r="J336" s="332"/>
      <c r="K336"/>
      <c r="L336"/>
      <c r="M336"/>
      <c r="N336"/>
      <c r="P336"/>
      <c r="Q336"/>
      <c r="R336"/>
      <c r="S336"/>
      <c r="T336" s="174"/>
    </row>
    <row r="337" spans="1:21" s="276" customFormat="1" ht="13.5" customHeight="1">
      <c r="A337" s="272"/>
      <c r="B337" s="159"/>
      <c r="C337" s="159"/>
      <c r="D337" s="273" t="s">
        <v>41</v>
      </c>
      <c r="E337" s="159"/>
      <c r="F337" s="175">
        <v>4</v>
      </c>
      <c r="G337" s="274"/>
      <c r="H337" s="274"/>
      <c r="I337" s="260"/>
      <c r="J337" s="280"/>
      <c r="K337" s="280"/>
      <c r="L337" s="281"/>
      <c r="M337" s="282"/>
      <c r="N337" s="282"/>
      <c r="O337" s="282"/>
      <c r="P337" s="282"/>
      <c r="Q337" s="282"/>
      <c r="R337" s="282"/>
      <c r="S337" s="282"/>
      <c r="T337" s="282"/>
      <c r="U337" s="282"/>
    </row>
    <row r="338" spans="1:21" s="276" customFormat="1" ht="13.5" customHeight="1">
      <c r="A338" s="272"/>
      <c r="B338" s="159"/>
      <c r="C338" s="159"/>
      <c r="D338" s="273" t="s">
        <v>44</v>
      </c>
      <c r="E338" s="159"/>
      <c r="F338" s="175"/>
      <c r="G338" s="274"/>
      <c r="H338" s="274"/>
      <c r="I338" s="260"/>
      <c r="J338" s="280"/>
    </row>
    <row r="339" spans="1:21" s="132" customFormat="1" ht="13.5" customHeight="1">
      <c r="A339" s="333">
        <v>70</v>
      </c>
      <c r="B339" s="158" t="s">
        <v>32</v>
      </c>
      <c r="C339" s="159" t="s">
        <v>323</v>
      </c>
      <c r="D339" s="159" t="s">
        <v>324</v>
      </c>
      <c r="E339" s="160" t="s">
        <v>24</v>
      </c>
      <c r="F339" s="161">
        <f>ROUND(SUM(F341),3)</f>
        <v>5</v>
      </c>
      <c r="G339" s="9"/>
      <c r="H339" s="162">
        <f>ROUND(F339*G339,2)</f>
        <v>0</v>
      </c>
      <c r="I339" s="260" t="s">
        <v>65</v>
      </c>
      <c r="J339" s="261"/>
    </row>
    <row r="340" spans="1:21" s="132" customFormat="1" ht="40.5" customHeight="1">
      <c r="A340" s="168"/>
      <c r="B340" s="158"/>
      <c r="C340" s="159"/>
      <c r="D340" s="169" t="s">
        <v>471</v>
      </c>
      <c r="E340" s="159"/>
      <c r="F340" s="170"/>
      <c r="G340" s="171"/>
      <c r="H340" s="171"/>
      <c r="I340" s="172"/>
      <c r="J340" s="332"/>
      <c r="K340"/>
      <c r="L340"/>
      <c r="M340"/>
      <c r="N340"/>
      <c r="P340"/>
      <c r="Q340"/>
      <c r="R340"/>
      <c r="S340"/>
      <c r="T340" s="174"/>
    </row>
    <row r="341" spans="1:21" s="276" customFormat="1" ht="13.5" customHeight="1">
      <c r="A341" s="272"/>
      <c r="B341" s="159"/>
      <c r="C341" s="159"/>
      <c r="D341" s="273" t="s">
        <v>41</v>
      </c>
      <c r="E341" s="159"/>
      <c r="F341" s="175">
        <v>5</v>
      </c>
      <c r="G341" s="274"/>
      <c r="H341" s="274"/>
      <c r="I341" s="260"/>
      <c r="J341" s="280"/>
      <c r="K341" s="280"/>
      <c r="L341" s="281"/>
      <c r="M341" s="282"/>
      <c r="N341" s="282"/>
      <c r="O341" s="282"/>
      <c r="P341" s="282"/>
      <c r="Q341" s="282"/>
      <c r="R341" s="282"/>
      <c r="S341" s="282"/>
      <c r="T341" s="282"/>
      <c r="U341" s="282"/>
    </row>
    <row r="342" spans="1:21" s="276" customFormat="1" ht="13.5" customHeight="1">
      <c r="A342" s="272"/>
      <c r="B342" s="159"/>
      <c r="C342" s="159"/>
      <c r="D342" s="273" t="s">
        <v>44</v>
      </c>
      <c r="E342" s="159"/>
      <c r="F342" s="175"/>
      <c r="G342" s="274"/>
      <c r="H342" s="274"/>
      <c r="I342" s="260"/>
      <c r="J342" s="280"/>
    </row>
    <row r="343" spans="1:21" s="132" customFormat="1" ht="27" customHeight="1">
      <c r="A343" s="157">
        <v>71</v>
      </c>
      <c r="B343" s="158" t="s">
        <v>32</v>
      </c>
      <c r="C343" s="159" t="s">
        <v>325</v>
      </c>
      <c r="D343" s="159" t="s">
        <v>326</v>
      </c>
      <c r="E343" s="160" t="s">
        <v>24</v>
      </c>
      <c r="F343" s="161">
        <f>ROUND(SUM(F345:F347),3)</f>
        <v>18</v>
      </c>
      <c r="G343" s="9"/>
      <c r="H343" s="162">
        <f>ROUND(F343*G343,2)</f>
        <v>0</v>
      </c>
      <c r="I343" s="260" t="s">
        <v>65</v>
      </c>
      <c r="J343" s="261"/>
    </row>
    <row r="344" spans="1:21" s="132" customFormat="1" ht="40.5" customHeight="1">
      <c r="A344" s="168"/>
      <c r="B344" s="158"/>
      <c r="C344" s="159"/>
      <c r="D344" s="169" t="s">
        <v>327</v>
      </c>
      <c r="E344" s="159"/>
      <c r="F344" s="170"/>
      <c r="G344" s="171"/>
      <c r="H344" s="171"/>
      <c r="I344" s="172"/>
      <c r="J344" s="4"/>
      <c r="K344"/>
      <c r="L344"/>
      <c r="M344"/>
      <c r="N344"/>
      <c r="P344"/>
      <c r="Q344"/>
      <c r="R344"/>
      <c r="S344"/>
      <c r="T344" s="174"/>
    </row>
    <row r="345" spans="1:21" s="276" customFormat="1" ht="13.5" customHeight="1">
      <c r="A345" s="272"/>
      <c r="B345" s="159"/>
      <c r="C345" s="159"/>
      <c r="D345" s="273" t="s">
        <v>39</v>
      </c>
      <c r="E345" s="159"/>
      <c r="F345" s="175">
        <v>3</v>
      </c>
      <c r="G345" s="274"/>
      <c r="H345" s="274"/>
      <c r="I345" s="260"/>
      <c r="J345" s="309"/>
    </row>
    <row r="346" spans="1:21" s="276" customFormat="1" ht="13.5" customHeight="1">
      <c r="A346" s="272"/>
      <c r="B346" s="159"/>
      <c r="C346" s="159"/>
      <c r="D346" s="273" t="s">
        <v>29</v>
      </c>
      <c r="E346" s="159"/>
      <c r="F346" s="175">
        <v>7</v>
      </c>
      <c r="G346" s="274"/>
      <c r="H346" s="274"/>
      <c r="I346" s="260"/>
      <c r="J346" s="306"/>
    </row>
    <row r="347" spans="1:21" s="276" customFormat="1" ht="13.5" customHeight="1">
      <c r="A347" s="272"/>
      <c r="B347" s="159"/>
      <c r="C347" s="159"/>
      <c r="D347" s="273" t="s">
        <v>40</v>
      </c>
      <c r="E347" s="159"/>
      <c r="F347" s="175">
        <v>8</v>
      </c>
      <c r="G347" s="274"/>
      <c r="H347" s="274"/>
      <c r="I347" s="260"/>
      <c r="J347" s="310"/>
    </row>
    <row r="348" spans="1:21" s="276" customFormat="1" ht="13.5" customHeight="1">
      <c r="A348" s="272"/>
      <c r="B348" s="159"/>
      <c r="C348" s="159"/>
      <c r="D348" s="273" t="s">
        <v>44</v>
      </c>
      <c r="E348" s="159"/>
      <c r="F348" s="175"/>
      <c r="G348" s="274"/>
      <c r="H348" s="274"/>
      <c r="I348" s="260"/>
      <c r="J348" s="278"/>
    </row>
    <row r="349" spans="1:21" s="132" customFormat="1" ht="27" customHeight="1">
      <c r="A349" s="157">
        <v>72</v>
      </c>
      <c r="B349" s="158" t="s">
        <v>32</v>
      </c>
      <c r="C349" s="159" t="s">
        <v>328</v>
      </c>
      <c r="D349" s="159" t="s">
        <v>329</v>
      </c>
      <c r="E349" s="160" t="s">
        <v>24</v>
      </c>
      <c r="F349" s="161">
        <f>ROUND(SUM(F351:F353),3)</f>
        <v>16</v>
      </c>
      <c r="G349" s="9"/>
      <c r="H349" s="162">
        <f>ROUND(F349*G349,2)</f>
        <v>0</v>
      </c>
      <c r="I349" s="260" t="s">
        <v>65</v>
      </c>
      <c r="J349" s="261"/>
    </row>
    <row r="350" spans="1:21" s="132" customFormat="1" ht="40.5" customHeight="1">
      <c r="A350" s="168"/>
      <c r="B350" s="158"/>
      <c r="C350" s="159"/>
      <c r="D350" s="169" t="s">
        <v>327</v>
      </c>
      <c r="E350" s="159"/>
      <c r="F350" s="170"/>
      <c r="G350" s="171"/>
      <c r="H350" s="171"/>
      <c r="I350" s="172"/>
      <c r="J350" s="4"/>
      <c r="K350"/>
      <c r="L350"/>
      <c r="M350"/>
      <c r="N350"/>
      <c r="P350"/>
      <c r="Q350"/>
      <c r="R350"/>
      <c r="S350"/>
      <c r="T350" s="174"/>
    </row>
    <row r="351" spans="1:21" s="276" customFormat="1" ht="13.5" customHeight="1">
      <c r="A351" s="272"/>
      <c r="B351" s="159"/>
      <c r="C351" s="159"/>
      <c r="D351" s="273" t="s">
        <v>39</v>
      </c>
      <c r="E351" s="159"/>
      <c r="F351" s="175">
        <v>3</v>
      </c>
      <c r="G351" s="274"/>
      <c r="H351" s="274"/>
      <c r="I351" s="260"/>
      <c r="J351" s="309"/>
    </row>
    <row r="352" spans="1:21" s="276" customFormat="1" ht="13.5" customHeight="1">
      <c r="A352" s="272"/>
      <c r="B352" s="159"/>
      <c r="C352" s="159"/>
      <c r="D352" s="273" t="s">
        <v>29</v>
      </c>
      <c r="E352" s="159"/>
      <c r="F352" s="175">
        <v>7</v>
      </c>
      <c r="G352" s="274"/>
      <c r="H352" s="274"/>
      <c r="I352" s="260"/>
      <c r="J352" s="306"/>
    </row>
    <row r="353" spans="1:21" s="276" customFormat="1" ht="13.5" customHeight="1">
      <c r="A353" s="272"/>
      <c r="B353" s="159"/>
      <c r="C353" s="159"/>
      <c r="D353" s="273" t="s">
        <v>40</v>
      </c>
      <c r="E353" s="159"/>
      <c r="F353" s="175">
        <v>6</v>
      </c>
      <c r="G353" s="274"/>
      <c r="H353" s="274"/>
      <c r="I353" s="260"/>
      <c r="J353" s="310"/>
    </row>
    <row r="354" spans="1:21" s="276" customFormat="1" ht="13.5" customHeight="1">
      <c r="A354" s="272"/>
      <c r="B354" s="159"/>
      <c r="C354" s="159"/>
      <c r="D354" s="273" t="s">
        <v>44</v>
      </c>
      <c r="E354" s="159"/>
      <c r="F354" s="175"/>
      <c r="G354" s="274"/>
      <c r="H354" s="274"/>
      <c r="I354" s="260"/>
      <c r="J354" s="278"/>
    </row>
    <row r="355" spans="1:21" s="132" customFormat="1" ht="27" customHeight="1">
      <c r="A355" s="157">
        <v>73</v>
      </c>
      <c r="B355" s="158" t="s">
        <v>32</v>
      </c>
      <c r="C355" s="159" t="s">
        <v>330</v>
      </c>
      <c r="D355" s="159" t="s">
        <v>331</v>
      </c>
      <c r="E355" s="160" t="s">
        <v>24</v>
      </c>
      <c r="F355" s="161">
        <f>ROUND(SUM(F357:F359),3)</f>
        <v>33</v>
      </c>
      <c r="G355" s="9"/>
      <c r="H355" s="162">
        <f>ROUND(F355*G355,2)</f>
        <v>0</v>
      </c>
      <c r="I355" s="260" t="s">
        <v>65</v>
      </c>
      <c r="J355" s="304"/>
    </row>
    <row r="356" spans="1:21" s="276" customFormat="1" ht="27" customHeight="1">
      <c r="A356" s="272"/>
      <c r="B356" s="159"/>
      <c r="C356" s="159"/>
      <c r="D356" s="273" t="s">
        <v>332</v>
      </c>
      <c r="E356" s="159"/>
      <c r="F356" s="175"/>
      <c r="G356" s="274"/>
      <c r="H356" s="274"/>
      <c r="I356" s="260"/>
      <c r="J356" s="280"/>
      <c r="K356" s="280"/>
      <c r="L356" s="281"/>
      <c r="M356" s="282"/>
      <c r="N356" s="282"/>
      <c r="O356" s="282"/>
      <c r="P356" s="282"/>
      <c r="Q356" s="282"/>
      <c r="R356" s="282"/>
      <c r="S356" s="282"/>
      <c r="T356" s="282"/>
      <c r="U356" s="282"/>
    </row>
    <row r="357" spans="1:21" s="276" customFormat="1" ht="13.5" customHeight="1">
      <c r="A357" s="272"/>
      <c r="B357" s="159"/>
      <c r="C357" s="159"/>
      <c r="D357" s="273" t="s">
        <v>39</v>
      </c>
      <c r="E357" s="159"/>
      <c r="F357" s="175">
        <v>6</v>
      </c>
      <c r="G357" s="274"/>
      <c r="H357" s="274"/>
      <c r="I357" s="260"/>
      <c r="J357" s="275"/>
    </row>
    <row r="358" spans="1:21" s="276" customFormat="1" ht="13.5" customHeight="1">
      <c r="A358" s="272"/>
      <c r="B358" s="159"/>
      <c r="C358" s="159"/>
      <c r="D358" s="273" t="s">
        <v>29</v>
      </c>
      <c r="E358" s="159"/>
      <c r="F358" s="175">
        <v>14</v>
      </c>
      <c r="G358" s="274"/>
      <c r="H358" s="274"/>
      <c r="I358" s="260"/>
      <c r="J358" s="275"/>
    </row>
    <row r="359" spans="1:21" s="276" customFormat="1" ht="13.5" customHeight="1">
      <c r="A359" s="272"/>
      <c r="B359" s="159"/>
      <c r="C359" s="159"/>
      <c r="D359" s="273" t="s">
        <v>40</v>
      </c>
      <c r="E359" s="159"/>
      <c r="F359" s="175">
        <v>13</v>
      </c>
      <c r="G359" s="274"/>
      <c r="H359" s="274"/>
      <c r="I359" s="260"/>
      <c r="J359" s="275"/>
    </row>
    <row r="360" spans="1:21" s="276" customFormat="1" ht="13.5" customHeight="1">
      <c r="A360" s="272"/>
      <c r="B360" s="159"/>
      <c r="C360" s="159"/>
      <c r="D360" s="273" t="s">
        <v>44</v>
      </c>
      <c r="E360" s="159"/>
      <c r="F360" s="175"/>
      <c r="G360" s="274"/>
      <c r="H360" s="274"/>
      <c r="I360" s="260"/>
      <c r="J360" s="278"/>
    </row>
    <row r="361" spans="1:21" s="132" customFormat="1" ht="27" customHeight="1">
      <c r="A361" s="157">
        <v>74</v>
      </c>
      <c r="B361" s="158" t="s">
        <v>32</v>
      </c>
      <c r="C361" s="159" t="s">
        <v>333</v>
      </c>
      <c r="D361" s="159" t="s">
        <v>334</v>
      </c>
      <c r="E361" s="160" t="s">
        <v>24</v>
      </c>
      <c r="F361" s="161">
        <f>ROUND(SUM(F363:F365),3)</f>
        <v>9</v>
      </c>
      <c r="G361" s="9"/>
      <c r="H361" s="162">
        <f>ROUND(F361*G361,2)</f>
        <v>0</v>
      </c>
      <c r="I361" s="260" t="s">
        <v>65</v>
      </c>
      <c r="J361" s="189"/>
    </row>
    <row r="362" spans="1:21" s="276" customFormat="1" ht="27" customHeight="1">
      <c r="A362" s="272"/>
      <c r="B362" s="159"/>
      <c r="C362" s="159"/>
      <c r="D362" s="273" t="s">
        <v>335</v>
      </c>
      <c r="E362" s="159"/>
      <c r="F362" s="175"/>
      <c r="G362" s="274"/>
      <c r="H362" s="274"/>
      <c r="I362" s="260"/>
      <c r="J362" s="261"/>
      <c r="K362" s="280"/>
      <c r="L362" s="281"/>
      <c r="M362" s="282"/>
      <c r="N362" s="282"/>
      <c r="O362" s="282"/>
      <c r="P362" s="282"/>
      <c r="Q362" s="282"/>
      <c r="R362" s="282"/>
      <c r="S362" s="282"/>
      <c r="T362" s="282"/>
      <c r="U362" s="282"/>
    </row>
    <row r="363" spans="1:21" s="276" customFormat="1" ht="13.5" customHeight="1">
      <c r="A363" s="272"/>
      <c r="B363" s="159"/>
      <c r="C363" s="159"/>
      <c r="D363" s="273" t="s">
        <v>39</v>
      </c>
      <c r="E363" s="159"/>
      <c r="F363" s="175">
        <v>7</v>
      </c>
      <c r="G363" s="274"/>
      <c r="H363" s="274"/>
      <c r="I363" s="260"/>
      <c r="J363" s="275"/>
    </row>
    <row r="364" spans="1:21" s="276" customFormat="1" ht="13.5" customHeight="1">
      <c r="A364" s="272"/>
      <c r="B364" s="159"/>
      <c r="C364" s="159"/>
      <c r="D364" s="273" t="s">
        <v>29</v>
      </c>
      <c r="E364" s="159"/>
      <c r="F364" s="175">
        <v>1</v>
      </c>
      <c r="G364" s="274"/>
      <c r="H364" s="274"/>
      <c r="I364" s="260"/>
      <c r="J364" s="275"/>
    </row>
    <row r="365" spans="1:21" s="276" customFormat="1" ht="13.5" customHeight="1">
      <c r="A365" s="272"/>
      <c r="B365" s="159"/>
      <c r="C365" s="159"/>
      <c r="D365" s="273" t="s">
        <v>40</v>
      </c>
      <c r="E365" s="159"/>
      <c r="F365" s="175">
        <v>1</v>
      </c>
      <c r="G365" s="274"/>
      <c r="H365" s="274"/>
      <c r="I365" s="260"/>
      <c r="J365" s="275"/>
    </row>
    <row r="366" spans="1:21" s="276" customFormat="1" ht="13.5" customHeight="1">
      <c r="A366" s="272"/>
      <c r="B366" s="159"/>
      <c r="C366" s="159"/>
      <c r="D366" s="273" t="s">
        <v>44</v>
      </c>
      <c r="E366" s="159"/>
      <c r="F366" s="175"/>
      <c r="G366" s="274"/>
      <c r="H366" s="274"/>
      <c r="I366" s="260"/>
      <c r="J366" s="278"/>
    </row>
    <row r="367" spans="1:21" s="132" customFormat="1" ht="27" customHeight="1">
      <c r="A367" s="157">
        <v>75</v>
      </c>
      <c r="B367" s="158" t="s">
        <v>32</v>
      </c>
      <c r="C367" s="159" t="s">
        <v>336</v>
      </c>
      <c r="D367" s="159" t="s">
        <v>337</v>
      </c>
      <c r="E367" s="160" t="s">
        <v>24</v>
      </c>
      <c r="F367" s="161">
        <f>ROUND(SUM(F369:F371),3)</f>
        <v>41</v>
      </c>
      <c r="G367" s="9"/>
      <c r="H367" s="162">
        <f>ROUND(F367*G367,2)</f>
        <v>0</v>
      </c>
      <c r="I367" s="260" t="s">
        <v>65</v>
      </c>
      <c r="J367" s="189"/>
    </row>
    <row r="368" spans="1:21" s="276" customFormat="1" ht="27" customHeight="1">
      <c r="A368" s="272"/>
      <c r="B368" s="159"/>
      <c r="C368" s="159"/>
      <c r="D368" s="273" t="s">
        <v>338</v>
      </c>
      <c r="E368" s="159"/>
      <c r="F368" s="175"/>
      <c r="G368" s="274"/>
      <c r="H368" s="274"/>
      <c r="I368" s="260"/>
      <c r="J368" s="261"/>
      <c r="K368" s="280"/>
      <c r="L368" s="281"/>
      <c r="M368" s="282"/>
      <c r="N368" s="282"/>
      <c r="O368" s="282"/>
      <c r="P368" s="282"/>
      <c r="Q368" s="282"/>
      <c r="R368" s="282"/>
      <c r="S368" s="282"/>
      <c r="T368" s="282"/>
      <c r="U368" s="282"/>
    </row>
    <row r="369" spans="1:21" s="276" customFormat="1" ht="13.5" customHeight="1">
      <c r="A369" s="272"/>
      <c r="B369" s="159"/>
      <c r="C369" s="159"/>
      <c r="D369" s="273" t="s">
        <v>39</v>
      </c>
      <c r="E369" s="159"/>
      <c r="F369" s="175">
        <v>10</v>
      </c>
      <c r="G369" s="274"/>
      <c r="H369" s="274"/>
      <c r="I369" s="260"/>
      <c r="J369" s="275"/>
    </row>
    <row r="370" spans="1:21" s="276" customFormat="1" ht="13.5" customHeight="1">
      <c r="A370" s="272"/>
      <c r="B370" s="159"/>
      <c r="C370" s="159"/>
      <c r="D370" s="273" t="s">
        <v>29</v>
      </c>
      <c r="E370" s="159"/>
      <c r="F370" s="175">
        <v>16</v>
      </c>
      <c r="G370" s="274"/>
      <c r="H370" s="274"/>
      <c r="I370" s="260"/>
      <c r="J370" s="275"/>
    </row>
    <row r="371" spans="1:21" s="276" customFormat="1" ht="13.5" customHeight="1">
      <c r="A371" s="272"/>
      <c r="B371" s="159"/>
      <c r="C371" s="159"/>
      <c r="D371" s="273" t="s">
        <v>40</v>
      </c>
      <c r="E371" s="159"/>
      <c r="F371" s="175">
        <v>15</v>
      </c>
      <c r="G371" s="274"/>
      <c r="H371" s="274"/>
      <c r="I371" s="260"/>
      <c r="J371" s="275"/>
    </row>
    <row r="372" spans="1:21" s="276" customFormat="1" ht="13.5" customHeight="1">
      <c r="A372" s="272"/>
      <c r="B372" s="159"/>
      <c r="C372" s="159"/>
      <c r="D372" s="273" t="s">
        <v>44</v>
      </c>
      <c r="E372" s="159"/>
      <c r="F372" s="175"/>
      <c r="G372" s="274"/>
      <c r="H372" s="274"/>
      <c r="I372" s="260"/>
      <c r="J372" s="278"/>
    </row>
    <row r="373" spans="1:21" s="132" customFormat="1" ht="27" customHeight="1">
      <c r="A373" s="157">
        <v>76</v>
      </c>
      <c r="B373" s="158" t="s">
        <v>32</v>
      </c>
      <c r="C373" s="159" t="s">
        <v>339</v>
      </c>
      <c r="D373" s="159" t="s">
        <v>340</v>
      </c>
      <c r="E373" s="160" t="s">
        <v>24</v>
      </c>
      <c r="F373" s="161">
        <f>ROUND(SUM(F375:F377),3)</f>
        <v>7</v>
      </c>
      <c r="G373" s="9"/>
      <c r="H373" s="162">
        <f>ROUND(F373*G373,2)</f>
        <v>0</v>
      </c>
      <c r="I373" s="260" t="s">
        <v>65</v>
      </c>
      <c r="J373" s="189"/>
    </row>
    <row r="374" spans="1:21" s="276" customFormat="1" ht="27" customHeight="1">
      <c r="A374" s="272"/>
      <c r="B374" s="159"/>
      <c r="C374" s="159"/>
      <c r="D374" s="273" t="s">
        <v>341</v>
      </c>
      <c r="E374" s="159"/>
      <c r="F374" s="175"/>
      <c r="G374" s="274"/>
      <c r="H374" s="274"/>
      <c r="I374" s="260"/>
      <c r="J374" s="261"/>
      <c r="K374" s="280"/>
      <c r="L374" s="281"/>
      <c r="M374" s="282"/>
      <c r="N374" s="282"/>
      <c r="O374" s="282"/>
      <c r="P374" s="282"/>
      <c r="Q374" s="282"/>
      <c r="R374" s="282"/>
      <c r="S374" s="282"/>
      <c r="T374" s="282"/>
      <c r="U374" s="282"/>
    </row>
    <row r="375" spans="1:21" s="276" customFormat="1" ht="13.5" customHeight="1">
      <c r="A375" s="272"/>
      <c r="B375" s="159"/>
      <c r="C375" s="159"/>
      <c r="D375" s="273" t="s">
        <v>39</v>
      </c>
      <c r="E375" s="159"/>
      <c r="F375" s="175">
        <v>5</v>
      </c>
      <c r="G375" s="274"/>
      <c r="H375" s="274"/>
      <c r="I375" s="260"/>
      <c r="J375" s="275"/>
    </row>
    <row r="376" spans="1:21" s="276" customFormat="1" ht="13.5" customHeight="1">
      <c r="A376" s="272"/>
      <c r="B376" s="159"/>
      <c r="C376" s="159"/>
      <c r="D376" s="273" t="s">
        <v>29</v>
      </c>
      <c r="E376" s="159"/>
      <c r="F376" s="175">
        <v>1</v>
      </c>
      <c r="G376" s="274"/>
      <c r="H376" s="274"/>
      <c r="I376" s="260"/>
      <c r="J376" s="275"/>
    </row>
    <row r="377" spans="1:21" s="276" customFormat="1" ht="13.5" customHeight="1">
      <c r="A377" s="272"/>
      <c r="B377" s="159"/>
      <c r="C377" s="159"/>
      <c r="D377" s="273" t="s">
        <v>40</v>
      </c>
      <c r="E377" s="159"/>
      <c r="F377" s="175">
        <v>1</v>
      </c>
      <c r="G377" s="274"/>
      <c r="H377" s="274"/>
      <c r="I377" s="260"/>
      <c r="J377" s="275"/>
    </row>
    <row r="378" spans="1:21" s="276" customFormat="1" ht="13.5" customHeight="1">
      <c r="A378" s="272"/>
      <c r="B378" s="159"/>
      <c r="C378" s="159"/>
      <c r="D378" s="273" t="s">
        <v>44</v>
      </c>
      <c r="E378" s="159"/>
      <c r="F378" s="175"/>
      <c r="G378" s="274"/>
      <c r="H378" s="274"/>
      <c r="I378" s="260"/>
      <c r="J378" s="278"/>
    </row>
    <row r="379" spans="1:21" s="132" customFormat="1" ht="27" customHeight="1">
      <c r="A379" s="157">
        <v>77</v>
      </c>
      <c r="B379" s="158" t="s">
        <v>32</v>
      </c>
      <c r="C379" s="159" t="s">
        <v>342</v>
      </c>
      <c r="D379" s="159" t="s">
        <v>343</v>
      </c>
      <c r="E379" s="160" t="s">
        <v>24</v>
      </c>
      <c r="F379" s="161">
        <f>ROUND(SUM(F381:F383),3)</f>
        <v>5</v>
      </c>
      <c r="G379" s="9"/>
      <c r="H379" s="162">
        <f>ROUND(F379*G379,2)</f>
        <v>0</v>
      </c>
      <c r="I379" s="260" t="s">
        <v>65</v>
      </c>
      <c r="J379" s="189"/>
    </row>
    <row r="380" spans="1:21" s="276" customFormat="1" ht="27" customHeight="1">
      <c r="A380" s="272"/>
      <c r="B380" s="159"/>
      <c r="C380" s="159"/>
      <c r="D380" s="273" t="s">
        <v>344</v>
      </c>
      <c r="E380" s="159"/>
      <c r="F380" s="175"/>
      <c r="G380" s="274"/>
      <c r="H380" s="274"/>
      <c r="I380" s="260"/>
      <c r="J380" s="261"/>
      <c r="K380" s="280"/>
      <c r="L380" s="281"/>
      <c r="M380" s="282"/>
      <c r="N380" s="282"/>
      <c r="O380" s="282"/>
      <c r="P380" s="282"/>
      <c r="Q380" s="282"/>
      <c r="R380" s="282"/>
      <c r="S380" s="282"/>
      <c r="T380" s="282"/>
      <c r="U380" s="282"/>
    </row>
    <row r="381" spans="1:21" s="276" customFormat="1" ht="13.5" customHeight="1">
      <c r="A381" s="272"/>
      <c r="B381" s="159"/>
      <c r="C381" s="159"/>
      <c r="D381" s="273" t="s">
        <v>39</v>
      </c>
      <c r="E381" s="159"/>
      <c r="F381" s="175">
        <v>1</v>
      </c>
      <c r="G381" s="274"/>
      <c r="H381" s="274"/>
      <c r="I381" s="260"/>
      <c r="J381" s="275"/>
    </row>
    <row r="382" spans="1:21" s="276" customFormat="1" ht="13.5" customHeight="1">
      <c r="A382" s="272"/>
      <c r="B382" s="159"/>
      <c r="C382" s="159"/>
      <c r="D382" s="273" t="s">
        <v>29</v>
      </c>
      <c r="E382" s="159"/>
      <c r="F382" s="175">
        <v>2</v>
      </c>
      <c r="G382" s="274"/>
      <c r="H382" s="274"/>
      <c r="I382" s="260"/>
      <c r="J382" s="275"/>
    </row>
    <row r="383" spans="1:21" s="276" customFormat="1" ht="13.5" customHeight="1">
      <c r="A383" s="272"/>
      <c r="B383" s="159"/>
      <c r="C383" s="159"/>
      <c r="D383" s="273" t="s">
        <v>40</v>
      </c>
      <c r="E383" s="159"/>
      <c r="F383" s="175">
        <v>2</v>
      </c>
      <c r="G383" s="274"/>
      <c r="H383" s="274"/>
      <c r="I383" s="260"/>
      <c r="J383" s="275"/>
    </row>
    <row r="384" spans="1:21" s="276" customFormat="1" ht="13.5" customHeight="1">
      <c r="A384" s="272"/>
      <c r="B384" s="159"/>
      <c r="C384" s="159"/>
      <c r="D384" s="273" t="s">
        <v>44</v>
      </c>
      <c r="E384" s="159"/>
      <c r="F384" s="175"/>
      <c r="G384" s="274"/>
      <c r="H384" s="274"/>
      <c r="I384" s="260"/>
      <c r="J384" s="278"/>
    </row>
    <row r="385" spans="1:256" s="132" customFormat="1" ht="27" customHeight="1">
      <c r="A385" s="157">
        <v>78</v>
      </c>
      <c r="B385" s="158" t="s">
        <v>32</v>
      </c>
      <c r="C385" s="159" t="s">
        <v>345</v>
      </c>
      <c r="D385" s="159" t="s">
        <v>346</v>
      </c>
      <c r="E385" s="160" t="s">
        <v>24</v>
      </c>
      <c r="F385" s="161">
        <f>ROUND(SUM(F387:F388),3)</f>
        <v>2</v>
      </c>
      <c r="G385" s="9"/>
      <c r="H385" s="162">
        <f>ROUND(F385*G385,2)</f>
        <v>0</v>
      </c>
      <c r="I385" s="260" t="s">
        <v>65</v>
      </c>
      <c r="J385" s="189"/>
    </row>
    <row r="386" spans="1:256" s="132" customFormat="1" ht="40.5" customHeight="1">
      <c r="A386" s="168"/>
      <c r="B386" s="158"/>
      <c r="C386" s="159"/>
      <c r="D386" s="169" t="s">
        <v>347</v>
      </c>
      <c r="E386" s="159"/>
      <c r="F386" s="170"/>
      <c r="G386" s="171"/>
      <c r="H386" s="171"/>
      <c r="I386" s="172"/>
      <c r="J386" s="261"/>
      <c r="K386"/>
      <c r="L386"/>
      <c r="M386"/>
      <c r="N386"/>
      <c r="P386"/>
      <c r="Q386"/>
      <c r="R386"/>
      <c r="S386"/>
      <c r="T386" s="174"/>
    </row>
    <row r="387" spans="1:256" s="276" customFormat="1" ht="13.5" customHeight="1">
      <c r="A387" s="272"/>
      <c r="B387" s="159"/>
      <c r="C387" s="159"/>
      <c r="D387" s="273" t="s">
        <v>29</v>
      </c>
      <c r="E387" s="159"/>
      <c r="F387" s="175">
        <v>1</v>
      </c>
      <c r="G387" s="274"/>
      <c r="H387" s="274"/>
      <c r="I387" s="172"/>
      <c r="J387" s="275"/>
    </row>
    <row r="388" spans="1:256" s="276" customFormat="1" ht="13.5" customHeight="1">
      <c r="A388" s="272"/>
      <c r="B388" s="159"/>
      <c r="C388" s="159"/>
      <c r="D388" s="273" t="s">
        <v>40</v>
      </c>
      <c r="E388" s="159"/>
      <c r="F388" s="175">
        <v>1</v>
      </c>
      <c r="G388" s="274"/>
      <c r="H388" s="274"/>
      <c r="I388" s="260"/>
      <c r="J388" s="275"/>
    </row>
    <row r="389" spans="1:256" s="276" customFormat="1" ht="13.5" customHeight="1">
      <c r="A389" s="272"/>
      <c r="B389" s="159"/>
      <c r="C389" s="159"/>
      <c r="D389" s="273" t="s">
        <v>44</v>
      </c>
      <c r="E389" s="159"/>
      <c r="F389" s="175"/>
      <c r="G389" s="274"/>
      <c r="H389" s="274"/>
      <c r="I389" s="260"/>
      <c r="J389" s="278"/>
    </row>
    <row r="390" spans="1:256" s="132" customFormat="1" ht="13.5" customHeight="1">
      <c r="A390" s="157">
        <v>79</v>
      </c>
      <c r="B390" s="158" t="s">
        <v>32</v>
      </c>
      <c r="C390" s="159" t="s">
        <v>348</v>
      </c>
      <c r="D390" s="159" t="s">
        <v>349</v>
      </c>
      <c r="E390" s="160" t="s">
        <v>24</v>
      </c>
      <c r="F390" s="161">
        <f>ROUND(SUM(F392),3)</f>
        <v>1</v>
      </c>
      <c r="G390" s="9"/>
      <c r="H390" s="162">
        <f>ROUND(F390*G390,2)</f>
        <v>0</v>
      </c>
      <c r="I390" s="260" t="s">
        <v>65</v>
      </c>
      <c r="J390" s="189"/>
    </row>
    <row r="391" spans="1:256" s="132" customFormat="1" ht="40.5" customHeight="1">
      <c r="A391" s="168"/>
      <c r="B391" s="158"/>
      <c r="C391" s="159"/>
      <c r="D391" s="169" t="s">
        <v>350</v>
      </c>
      <c r="E391" s="159"/>
      <c r="F391" s="170"/>
      <c r="G391" s="171"/>
      <c r="H391" s="171"/>
      <c r="I391" s="172"/>
      <c r="J391" s="261"/>
      <c r="K391"/>
      <c r="L391"/>
      <c r="M391"/>
      <c r="N391"/>
      <c r="P391"/>
      <c r="Q391"/>
      <c r="R391"/>
      <c r="S391"/>
      <c r="T391" s="174"/>
    </row>
    <row r="392" spans="1:256" s="276" customFormat="1" ht="13.5" customHeight="1">
      <c r="A392" s="272"/>
      <c r="B392" s="159"/>
      <c r="C392" s="159"/>
      <c r="D392" s="273" t="s">
        <v>39</v>
      </c>
      <c r="E392" s="159"/>
      <c r="F392" s="175">
        <v>1</v>
      </c>
      <c r="G392" s="274"/>
      <c r="H392" s="274"/>
      <c r="I392" s="172"/>
      <c r="J392" s="275"/>
    </row>
    <row r="393" spans="1:256" s="276" customFormat="1" ht="13.5" customHeight="1">
      <c r="A393" s="272"/>
      <c r="B393" s="159"/>
      <c r="C393" s="159"/>
      <c r="D393" s="273" t="s">
        <v>44</v>
      </c>
      <c r="E393" s="159"/>
      <c r="F393" s="175"/>
      <c r="G393" s="274"/>
      <c r="H393" s="274"/>
      <c r="I393" s="260"/>
      <c r="J393" s="278"/>
    </row>
    <row r="394" spans="1:256" s="132" customFormat="1" ht="27" customHeight="1">
      <c r="A394" s="157">
        <v>80</v>
      </c>
      <c r="B394" s="158" t="s">
        <v>32</v>
      </c>
      <c r="C394" s="159" t="s">
        <v>351</v>
      </c>
      <c r="D394" s="159" t="s">
        <v>352</v>
      </c>
      <c r="E394" s="160" t="s">
        <v>24</v>
      </c>
      <c r="F394" s="161">
        <f>ROUND(SUM(F396),3)</f>
        <v>1</v>
      </c>
      <c r="G394" s="9"/>
      <c r="H394" s="162">
        <f>ROUND(F394*G394,2)</f>
        <v>0</v>
      </c>
      <c r="I394" s="260" t="s">
        <v>65</v>
      </c>
      <c r="J394" s="189"/>
    </row>
    <row r="395" spans="1:256" s="270" customFormat="1" ht="67.5" customHeight="1">
      <c r="A395" s="262"/>
      <c r="B395" s="263"/>
      <c r="C395" s="264"/>
      <c r="D395" s="265" t="s">
        <v>353</v>
      </c>
      <c r="E395" s="266"/>
      <c r="F395" s="267"/>
      <c r="G395" s="268"/>
      <c r="H395" s="268"/>
      <c r="I395" s="269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  <c r="X395" s="271"/>
      <c r="Y395" s="271"/>
      <c r="Z395" s="271"/>
      <c r="AA395" s="271"/>
      <c r="AB395" s="271"/>
      <c r="AC395" s="271"/>
      <c r="AD395" s="271"/>
      <c r="AE395" s="271"/>
      <c r="AF395" s="271"/>
      <c r="AG395" s="271"/>
      <c r="AH395" s="271"/>
      <c r="AI395" s="271"/>
      <c r="AJ395" s="271"/>
      <c r="AK395" s="271"/>
      <c r="AL395" s="271"/>
      <c r="AM395" s="271"/>
      <c r="AN395" s="271"/>
      <c r="AO395" s="271"/>
      <c r="AP395" s="271"/>
      <c r="AQ395" s="271"/>
      <c r="AR395" s="271"/>
      <c r="AS395" s="271"/>
      <c r="AT395" s="271"/>
      <c r="AU395" s="271"/>
      <c r="AV395" s="271"/>
      <c r="AW395" s="271"/>
      <c r="AX395" s="271"/>
      <c r="AY395" s="271"/>
      <c r="AZ395" s="271"/>
      <c r="BA395" s="271"/>
      <c r="BB395" s="271"/>
      <c r="BC395" s="271"/>
      <c r="BD395" s="271"/>
      <c r="BE395" s="271"/>
      <c r="BF395" s="271"/>
      <c r="BG395" s="271"/>
      <c r="BH395" s="271"/>
      <c r="BI395" s="271"/>
      <c r="BJ395" s="271"/>
      <c r="BK395" s="271"/>
      <c r="BL395" s="271"/>
      <c r="BM395" s="271"/>
      <c r="BN395" s="271"/>
      <c r="BO395" s="271"/>
      <c r="BP395" s="271"/>
      <c r="BQ395" s="271"/>
      <c r="BR395" s="271"/>
      <c r="BS395" s="271"/>
      <c r="BT395" s="271"/>
      <c r="BU395" s="271"/>
      <c r="BV395" s="271"/>
      <c r="BW395" s="271"/>
      <c r="BX395" s="271"/>
      <c r="BY395" s="271"/>
      <c r="BZ395" s="271"/>
      <c r="CA395" s="271"/>
      <c r="CB395" s="271"/>
      <c r="CC395" s="271"/>
      <c r="CD395" s="271"/>
      <c r="CE395" s="271"/>
      <c r="CF395" s="271"/>
      <c r="CG395" s="271"/>
      <c r="CH395" s="271"/>
      <c r="CI395" s="271"/>
      <c r="CJ395" s="271"/>
      <c r="CK395" s="271"/>
      <c r="CL395" s="271"/>
      <c r="CM395" s="271"/>
      <c r="CN395" s="271"/>
      <c r="CO395" s="271"/>
      <c r="CP395" s="271"/>
      <c r="CQ395" s="271"/>
      <c r="CR395" s="271"/>
      <c r="CS395" s="271"/>
      <c r="CT395" s="271"/>
      <c r="CU395" s="271"/>
      <c r="CV395" s="271"/>
      <c r="CW395" s="271"/>
      <c r="CX395" s="271"/>
      <c r="CY395" s="271"/>
      <c r="CZ395" s="271"/>
      <c r="DA395" s="271"/>
      <c r="DB395" s="271"/>
      <c r="DC395" s="271"/>
      <c r="DD395" s="271"/>
      <c r="DE395" s="271"/>
      <c r="DF395" s="271"/>
      <c r="DG395" s="271"/>
      <c r="DH395" s="271"/>
      <c r="DI395" s="271"/>
      <c r="DJ395" s="271"/>
      <c r="DK395" s="271"/>
      <c r="DL395" s="271"/>
      <c r="DM395" s="271"/>
      <c r="DN395" s="271"/>
      <c r="DO395" s="271"/>
      <c r="DP395" s="271"/>
      <c r="DQ395" s="271"/>
      <c r="DR395" s="271"/>
      <c r="DS395" s="271"/>
      <c r="DT395" s="271"/>
      <c r="DU395" s="271"/>
      <c r="DV395" s="271"/>
      <c r="DW395" s="271"/>
      <c r="DX395" s="271"/>
      <c r="DY395" s="271"/>
      <c r="DZ395" s="271"/>
      <c r="EA395" s="271"/>
      <c r="EB395" s="271"/>
      <c r="EC395" s="271"/>
      <c r="ED395" s="271"/>
      <c r="EE395" s="271"/>
      <c r="EF395" s="271"/>
      <c r="EG395" s="271"/>
      <c r="EH395" s="271"/>
      <c r="EI395" s="271"/>
      <c r="EJ395" s="271"/>
      <c r="EK395" s="271"/>
      <c r="EL395" s="271"/>
      <c r="EM395" s="271"/>
      <c r="EN395" s="271"/>
      <c r="EO395" s="271"/>
      <c r="EP395" s="271"/>
      <c r="EQ395" s="271"/>
      <c r="ER395" s="271"/>
      <c r="ES395" s="271"/>
      <c r="ET395" s="271"/>
      <c r="EU395" s="271"/>
      <c r="EV395" s="271"/>
      <c r="EW395" s="271"/>
      <c r="EX395" s="271"/>
      <c r="EY395" s="271"/>
      <c r="EZ395" s="271"/>
      <c r="FA395" s="271"/>
      <c r="FB395" s="271"/>
      <c r="FC395" s="271"/>
      <c r="FD395" s="271"/>
      <c r="FE395" s="271"/>
      <c r="FF395" s="271"/>
      <c r="FG395" s="271"/>
      <c r="FH395" s="271"/>
      <c r="FI395" s="271"/>
      <c r="FJ395" s="271"/>
      <c r="FK395" s="271"/>
      <c r="FL395" s="271"/>
      <c r="FM395" s="271"/>
      <c r="FN395" s="271"/>
      <c r="FO395" s="271"/>
      <c r="FP395" s="271"/>
      <c r="FQ395" s="271"/>
      <c r="FR395" s="271"/>
      <c r="FS395" s="271"/>
      <c r="FT395" s="271"/>
      <c r="FU395" s="271"/>
      <c r="FV395" s="271"/>
      <c r="FW395" s="271"/>
      <c r="FX395" s="271"/>
      <c r="FY395" s="271"/>
      <c r="FZ395" s="271"/>
      <c r="GA395" s="271"/>
      <c r="GB395" s="271"/>
      <c r="GC395" s="271"/>
      <c r="GD395" s="271"/>
      <c r="GE395" s="271"/>
      <c r="GF395" s="271"/>
      <c r="GG395" s="271"/>
      <c r="GH395" s="271"/>
      <c r="GI395" s="271"/>
      <c r="GJ395" s="271"/>
      <c r="GK395" s="271"/>
      <c r="GL395" s="271"/>
      <c r="GM395" s="271"/>
      <c r="GN395" s="271"/>
      <c r="GO395" s="271"/>
      <c r="GP395" s="271"/>
      <c r="GQ395" s="271"/>
      <c r="GR395" s="271"/>
      <c r="GS395" s="271"/>
      <c r="GT395" s="271"/>
      <c r="GU395" s="271"/>
      <c r="GV395" s="271"/>
      <c r="GW395" s="271"/>
      <c r="GX395" s="271"/>
      <c r="GY395" s="271"/>
      <c r="GZ395" s="271"/>
      <c r="HA395" s="271"/>
      <c r="HB395" s="271"/>
      <c r="HC395" s="271"/>
      <c r="HD395" s="271"/>
      <c r="HE395" s="271"/>
      <c r="HF395" s="271"/>
      <c r="HG395" s="271"/>
      <c r="HH395" s="271"/>
      <c r="HI395" s="271"/>
      <c r="HJ395" s="271"/>
      <c r="HK395" s="271"/>
      <c r="HL395" s="271"/>
      <c r="HM395" s="271"/>
      <c r="HN395" s="271"/>
      <c r="HO395" s="271"/>
      <c r="HP395" s="271"/>
      <c r="HQ395" s="271"/>
      <c r="HR395" s="271"/>
      <c r="HS395" s="271"/>
      <c r="HT395" s="271"/>
      <c r="HU395" s="271"/>
      <c r="HV395" s="271"/>
      <c r="HW395" s="271"/>
      <c r="HX395" s="271"/>
      <c r="HY395" s="271"/>
      <c r="HZ395" s="271"/>
      <c r="IA395" s="271"/>
      <c r="IB395" s="271"/>
      <c r="IC395" s="271"/>
      <c r="ID395" s="271"/>
      <c r="IE395" s="271"/>
      <c r="IF395" s="271"/>
      <c r="IG395" s="271"/>
      <c r="IH395" s="271"/>
      <c r="II395" s="271"/>
      <c r="IJ395" s="271"/>
      <c r="IK395" s="271"/>
      <c r="IL395" s="271"/>
      <c r="IM395" s="271"/>
      <c r="IN395" s="271"/>
      <c r="IO395" s="271"/>
      <c r="IP395" s="271"/>
      <c r="IQ395" s="271"/>
      <c r="IR395" s="271"/>
      <c r="IS395" s="271"/>
      <c r="IT395" s="271"/>
      <c r="IU395" s="271"/>
      <c r="IV395" s="271"/>
    </row>
    <row r="396" spans="1:256" s="276" customFormat="1" ht="13.5" customHeight="1">
      <c r="A396" s="272"/>
      <c r="B396" s="159"/>
      <c r="C396" s="159"/>
      <c r="D396" s="273" t="s">
        <v>39</v>
      </c>
      <c r="E396" s="159"/>
      <c r="F396" s="175">
        <v>1</v>
      </c>
      <c r="G396" s="274"/>
      <c r="H396" s="274"/>
      <c r="I396" s="260"/>
      <c r="J396" s="279"/>
    </row>
    <row r="397" spans="1:256" s="276" customFormat="1" ht="13.5" customHeight="1">
      <c r="A397" s="272"/>
      <c r="B397" s="159"/>
      <c r="C397" s="159"/>
      <c r="D397" s="273" t="s">
        <v>44</v>
      </c>
      <c r="E397" s="159"/>
      <c r="F397" s="175"/>
      <c r="G397" s="274"/>
      <c r="H397" s="274"/>
      <c r="I397" s="260"/>
      <c r="J397" s="261"/>
    </row>
    <row r="398" spans="1:256" s="132" customFormat="1" ht="27" customHeight="1">
      <c r="A398" s="157">
        <v>81</v>
      </c>
      <c r="B398" s="158" t="s">
        <v>32</v>
      </c>
      <c r="C398" s="159" t="s">
        <v>354</v>
      </c>
      <c r="D398" s="159" t="s">
        <v>355</v>
      </c>
      <c r="E398" s="160" t="s">
        <v>24</v>
      </c>
      <c r="F398" s="161">
        <f>ROUND(SUM(F400),3)</f>
        <v>1</v>
      </c>
      <c r="G398" s="9"/>
      <c r="H398" s="162">
        <f>ROUND(F398*G398,2)</f>
        <v>0</v>
      </c>
      <c r="I398" s="260" t="s">
        <v>65</v>
      </c>
      <c r="J398" s="189"/>
    </row>
    <row r="399" spans="1:256" s="270" customFormat="1" ht="67.5" customHeight="1">
      <c r="A399" s="262"/>
      <c r="B399" s="263"/>
      <c r="C399" s="264"/>
      <c r="D399" s="265" t="s">
        <v>356</v>
      </c>
      <c r="E399" s="266"/>
      <c r="F399" s="267"/>
      <c r="G399" s="268"/>
      <c r="H399" s="268"/>
      <c r="I399" s="269"/>
      <c r="J399" s="26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  <c r="X399" s="271"/>
      <c r="Y399" s="271"/>
      <c r="Z399" s="271"/>
      <c r="AA399" s="271"/>
      <c r="AB399" s="271"/>
      <c r="AC399" s="271"/>
      <c r="AD399" s="271"/>
      <c r="AE399" s="271"/>
      <c r="AF399" s="271"/>
      <c r="AG399" s="271"/>
      <c r="AH399" s="271"/>
      <c r="AI399" s="271"/>
      <c r="AJ399" s="271"/>
      <c r="AK399" s="271"/>
      <c r="AL399" s="271"/>
      <c r="AM399" s="271"/>
      <c r="AN399" s="271"/>
      <c r="AO399" s="271"/>
      <c r="AP399" s="271"/>
      <c r="AQ399" s="271"/>
      <c r="AR399" s="271"/>
      <c r="AS399" s="271"/>
      <c r="AT399" s="271"/>
      <c r="AU399" s="271"/>
      <c r="AV399" s="271"/>
      <c r="AW399" s="271"/>
      <c r="AX399" s="271"/>
      <c r="AY399" s="271"/>
      <c r="AZ399" s="271"/>
      <c r="BA399" s="271"/>
      <c r="BB399" s="271"/>
      <c r="BC399" s="271"/>
      <c r="BD399" s="271"/>
      <c r="BE399" s="271"/>
      <c r="BF399" s="271"/>
      <c r="BG399" s="271"/>
      <c r="BH399" s="271"/>
      <c r="BI399" s="271"/>
      <c r="BJ399" s="271"/>
      <c r="BK399" s="271"/>
      <c r="BL399" s="271"/>
      <c r="BM399" s="271"/>
      <c r="BN399" s="271"/>
      <c r="BO399" s="271"/>
      <c r="BP399" s="271"/>
      <c r="BQ399" s="271"/>
      <c r="BR399" s="271"/>
      <c r="BS399" s="271"/>
      <c r="BT399" s="271"/>
      <c r="BU399" s="271"/>
      <c r="BV399" s="271"/>
      <c r="BW399" s="271"/>
      <c r="BX399" s="271"/>
      <c r="BY399" s="271"/>
      <c r="BZ399" s="271"/>
      <c r="CA399" s="271"/>
      <c r="CB399" s="271"/>
      <c r="CC399" s="271"/>
      <c r="CD399" s="271"/>
      <c r="CE399" s="271"/>
      <c r="CF399" s="271"/>
      <c r="CG399" s="271"/>
      <c r="CH399" s="271"/>
      <c r="CI399" s="271"/>
      <c r="CJ399" s="271"/>
      <c r="CK399" s="271"/>
      <c r="CL399" s="271"/>
      <c r="CM399" s="271"/>
      <c r="CN399" s="271"/>
      <c r="CO399" s="271"/>
      <c r="CP399" s="271"/>
      <c r="CQ399" s="271"/>
      <c r="CR399" s="271"/>
      <c r="CS399" s="271"/>
      <c r="CT399" s="271"/>
      <c r="CU399" s="271"/>
      <c r="CV399" s="271"/>
      <c r="CW399" s="271"/>
      <c r="CX399" s="271"/>
      <c r="CY399" s="271"/>
      <c r="CZ399" s="271"/>
      <c r="DA399" s="271"/>
      <c r="DB399" s="271"/>
      <c r="DC399" s="271"/>
      <c r="DD399" s="271"/>
      <c r="DE399" s="271"/>
      <c r="DF399" s="271"/>
      <c r="DG399" s="271"/>
      <c r="DH399" s="271"/>
      <c r="DI399" s="271"/>
      <c r="DJ399" s="271"/>
      <c r="DK399" s="271"/>
      <c r="DL399" s="271"/>
      <c r="DM399" s="271"/>
      <c r="DN399" s="271"/>
      <c r="DO399" s="271"/>
      <c r="DP399" s="271"/>
      <c r="DQ399" s="271"/>
      <c r="DR399" s="271"/>
      <c r="DS399" s="271"/>
      <c r="DT399" s="271"/>
      <c r="DU399" s="271"/>
      <c r="DV399" s="271"/>
      <c r="DW399" s="271"/>
      <c r="DX399" s="271"/>
      <c r="DY399" s="271"/>
      <c r="DZ399" s="271"/>
      <c r="EA399" s="271"/>
      <c r="EB399" s="271"/>
      <c r="EC399" s="271"/>
      <c r="ED399" s="271"/>
      <c r="EE399" s="271"/>
      <c r="EF399" s="271"/>
      <c r="EG399" s="271"/>
      <c r="EH399" s="271"/>
      <c r="EI399" s="271"/>
      <c r="EJ399" s="271"/>
      <c r="EK399" s="271"/>
      <c r="EL399" s="271"/>
      <c r="EM399" s="271"/>
      <c r="EN399" s="271"/>
      <c r="EO399" s="271"/>
      <c r="EP399" s="271"/>
      <c r="EQ399" s="271"/>
      <c r="ER399" s="271"/>
      <c r="ES399" s="271"/>
      <c r="ET399" s="271"/>
      <c r="EU399" s="271"/>
      <c r="EV399" s="271"/>
      <c r="EW399" s="271"/>
      <c r="EX399" s="271"/>
      <c r="EY399" s="271"/>
      <c r="EZ399" s="271"/>
      <c r="FA399" s="271"/>
      <c r="FB399" s="271"/>
      <c r="FC399" s="271"/>
      <c r="FD399" s="271"/>
      <c r="FE399" s="271"/>
      <c r="FF399" s="271"/>
      <c r="FG399" s="271"/>
      <c r="FH399" s="271"/>
      <c r="FI399" s="271"/>
      <c r="FJ399" s="271"/>
      <c r="FK399" s="271"/>
      <c r="FL399" s="271"/>
      <c r="FM399" s="271"/>
      <c r="FN399" s="271"/>
      <c r="FO399" s="271"/>
      <c r="FP399" s="271"/>
      <c r="FQ399" s="271"/>
      <c r="FR399" s="271"/>
      <c r="FS399" s="271"/>
      <c r="FT399" s="271"/>
      <c r="FU399" s="271"/>
      <c r="FV399" s="271"/>
      <c r="FW399" s="271"/>
      <c r="FX399" s="271"/>
      <c r="FY399" s="271"/>
      <c r="FZ399" s="271"/>
      <c r="GA399" s="271"/>
      <c r="GB399" s="271"/>
      <c r="GC399" s="271"/>
      <c r="GD399" s="271"/>
      <c r="GE399" s="271"/>
      <c r="GF399" s="271"/>
      <c r="GG399" s="271"/>
      <c r="GH399" s="271"/>
      <c r="GI399" s="271"/>
      <c r="GJ399" s="271"/>
      <c r="GK399" s="271"/>
      <c r="GL399" s="271"/>
      <c r="GM399" s="271"/>
      <c r="GN399" s="271"/>
      <c r="GO399" s="271"/>
      <c r="GP399" s="271"/>
      <c r="GQ399" s="271"/>
      <c r="GR399" s="271"/>
      <c r="GS399" s="271"/>
      <c r="GT399" s="271"/>
      <c r="GU399" s="271"/>
      <c r="GV399" s="271"/>
      <c r="GW399" s="271"/>
      <c r="GX399" s="271"/>
      <c r="GY399" s="271"/>
      <c r="GZ399" s="271"/>
      <c r="HA399" s="271"/>
      <c r="HB399" s="271"/>
      <c r="HC399" s="271"/>
      <c r="HD399" s="271"/>
      <c r="HE399" s="271"/>
      <c r="HF399" s="271"/>
      <c r="HG399" s="271"/>
      <c r="HH399" s="271"/>
      <c r="HI399" s="271"/>
      <c r="HJ399" s="271"/>
      <c r="HK399" s="271"/>
      <c r="HL399" s="271"/>
      <c r="HM399" s="271"/>
      <c r="HN399" s="271"/>
      <c r="HO399" s="271"/>
      <c r="HP399" s="271"/>
      <c r="HQ399" s="271"/>
      <c r="HR399" s="271"/>
      <c r="HS399" s="271"/>
      <c r="HT399" s="271"/>
      <c r="HU399" s="271"/>
      <c r="HV399" s="271"/>
      <c r="HW399" s="271"/>
      <c r="HX399" s="271"/>
      <c r="HY399" s="271"/>
      <c r="HZ399" s="271"/>
      <c r="IA399" s="271"/>
      <c r="IB399" s="271"/>
      <c r="IC399" s="271"/>
      <c r="ID399" s="271"/>
      <c r="IE399" s="271"/>
      <c r="IF399" s="271"/>
      <c r="IG399" s="271"/>
      <c r="IH399" s="271"/>
      <c r="II399" s="271"/>
      <c r="IJ399" s="271"/>
      <c r="IK399" s="271"/>
      <c r="IL399" s="271"/>
      <c r="IM399" s="271"/>
      <c r="IN399" s="271"/>
      <c r="IO399" s="271"/>
      <c r="IP399" s="271"/>
      <c r="IQ399" s="271"/>
      <c r="IR399" s="271"/>
      <c r="IS399" s="271"/>
      <c r="IT399" s="271"/>
      <c r="IU399" s="271"/>
      <c r="IV399" s="271"/>
    </row>
    <row r="400" spans="1:256" s="276" customFormat="1" ht="13.5" customHeight="1">
      <c r="A400" s="272"/>
      <c r="B400" s="159"/>
      <c r="C400" s="159"/>
      <c r="D400" s="273" t="s">
        <v>39</v>
      </c>
      <c r="E400" s="159"/>
      <c r="F400" s="175">
        <v>1</v>
      </c>
      <c r="G400" s="274"/>
      <c r="H400" s="274"/>
      <c r="I400" s="269"/>
      <c r="J400" s="275"/>
    </row>
    <row r="401" spans="1:256" s="276" customFormat="1" ht="13.5" customHeight="1">
      <c r="A401" s="272"/>
      <c r="B401" s="159"/>
      <c r="C401" s="159"/>
      <c r="D401" s="273" t="s">
        <v>44</v>
      </c>
      <c r="E401" s="159"/>
      <c r="F401" s="175"/>
      <c r="G401" s="274"/>
      <c r="H401" s="274"/>
      <c r="I401" s="260"/>
      <c r="J401" s="278"/>
    </row>
    <row r="402" spans="1:256" s="132" customFormat="1" ht="27" customHeight="1">
      <c r="A402" s="157">
        <v>82</v>
      </c>
      <c r="B402" s="158" t="s">
        <v>32</v>
      </c>
      <c r="C402" s="159" t="s">
        <v>357</v>
      </c>
      <c r="D402" s="159" t="s">
        <v>358</v>
      </c>
      <c r="E402" s="160" t="s">
        <v>24</v>
      </c>
      <c r="F402" s="161">
        <f>ROUND(SUM(F404),3)</f>
        <v>1</v>
      </c>
      <c r="G402" s="9"/>
      <c r="H402" s="162">
        <f>ROUND(F402*G402,2)</f>
        <v>0</v>
      </c>
      <c r="I402" s="260" t="s">
        <v>65</v>
      </c>
      <c r="J402" s="189"/>
    </row>
    <row r="403" spans="1:256" s="132" customFormat="1" ht="40.5" customHeight="1">
      <c r="A403" s="168"/>
      <c r="B403" s="158"/>
      <c r="C403" s="159"/>
      <c r="D403" s="169" t="s">
        <v>359</v>
      </c>
      <c r="E403" s="159"/>
      <c r="F403" s="170"/>
      <c r="G403" s="171"/>
      <c r="H403" s="171"/>
      <c r="I403" s="172"/>
      <c r="J403" s="261"/>
      <c r="K403"/>
      <c r="L403"/>
      <c r="M403"/>
      <c r="N403"/>
      <c r="P403"/>
      <c r="Q403"/>
      <c r="R403"/>
      <c r="S403"/>
      <c r="T403" s="174"/>
    </row>
    <row r="404" spans="1:256" s="276" customFormat="1" ht="13.5" customHeight="1">
      <c r="A404" s="272"/>
      <c r="B404" s="159"/>
      <c r="C404" s="159"/>
      <c r="D404" s="273" t="s">
        <v>39</v>
      </c>
      <c r="E404" s="159"/>
      <c r="F404" s="175">
        <v>1</v>
      </c>
      <c r="G404" s="274"/>
      <c r="H404" s="274"/>
      <c r="I404" s="172"/>
      <c r="J404" s="275"/>
    </row>
    <row r="405" spans="1:256" s="276" customFormat="1" ht="13.5" customHeight="1">
      <c r="A405" s="272"/>
      <c r="B405" s="159"/>
      <c r="C405" s="159"/>
      <c r="D405" s="273" t="s">
        <v>44</v>
      </c>
      <c r="E405" s="159"/>
      <c r="F405" s="175"/>
      <c r="G405" s="274"/>
      <c r="H405" s="274"/>
      <c r="I405" s="260"/>
      <c r="J405" s="278"/>
    </row>
    <row r="406" spans="1:256" s="132" customFormat="1" ht="27" customHeight="1">
      <c r="A406" s="157">
        <v>83</v>
      </c>
      <c r="B406" s="158" t="s">
        <v>32</v>
      </c>
      <c r="C406" s="159" t="s">
        <v>360</v>
      </c>
      <c r="D406" s="159" t="s">
        <v>361</v>
      </c>
      <c r="E406" s="160" t="s">
        <v>30</v>
      </c>
      <c r="F406" s="161">
        <f>ROUND(SUM(F409),3)</f>
        <v>5</v>
      </c>
      <c r="G406" s="311">
        <f>ROUND(SUM(H410:H413)/F406,2)</f>
        <v>0</v>
      </c>
      <c r="H406" s="162">
        <f>ROUND(F406*G406,2)</f>
        <v>0</v>
      </c>
      <c r="I406" s="260" t="s">
        <v>65</v>
      </c>
      <c r="J406" s="261"/>
    </row>
    <row r="407" spans="1:256" s="132" customFormat="1" ht="40.5" customHeight="1">
      <c r="A407" s="168"/>
      <c r="B407" s="158"/>
      <c r="C407" s="159"/>
      <c r="D407" s="169" t="s">
        <v>362</v>
      </c>
      <c r="E407" s="159"/>
      <c r="F407" s="170"/>
      <c r="G407" s="171"/>
      <c r="H407" s="171"/>
      <c r="I407" s="172"/>
      <c r="J407" s="4"/>
      <c r="K407"/>
      <c r="L407"/>
      <c r="M407"/>
      <c r="N407"/>
      <c r="P407"/>
      <c r="Q407"/>
      <c r="R407"/>
      <c r="S407"/>
      <c r="T407" s="174"/>
    </row>
    <row r="408" spans="1:256" s="276" customFormat="1" ht="27" customHeight="1">
      <c r="A408" s="272"/>
      <c r="B408" s="159"/>
      <c r="C408" s="159"/>
      <c r="D408" s="273" t="s">
        <v>363</v>
      </c>
      <c r="E408" s="159"/>
      <c r="F408" s="175"/>
      <c r="G408" s="274"/>
      <c r="H408" s="274"/>
      <c r="I408" s="260"/>
      <c r="J408" s="280"/>
      <c r="K408" s="280"/>
      <c r="L408" s="281"/>
      <c r="M408" s="282"/>
      <c r="N408" s="282"/>
      <c r="O408" s="282"/>
      <c r="P408" s="282"/>
      <c r="Q408" s="282"/>
      <c r="R408" s="282"/>
      <c r="S408" s="282"/>
      <c r="T408" s="282"/>
      <c r="U408" s="282"/>
    </row>
    <row r="409" spans="1:256" s="276" customFormat="1" ht="13.5" customHeight="1">
      <c r="A409" s="272"/>
      <c r="B409" s="159"/>
      <c r="C409" s="159"/>
      <c r="D409" s="273" t="s">
        <v>39</v>
      </c>
      <c r="E409" s="159"/>
      <c r="F409" s="175">
        <v>5</v>
      </c>
      <c r="G409" s="274"/>
      <c r="H409" s="274"/>
      <c r="I409" s="260"/>
      <c r="J409" s="275"/>
      <c r="L409" s="285"/>
    </row>
    <row r="410" spans="1:256" s="132" customFormat="1" ht="13.5" customHeight="1">
      <c r="A410" s="312" t="s">
        <v>433</v>
      </c>
      <c r="B410" s="158"/>
      <c r="C410" s="313" t="s">
        <v>444</v>
      </c>
      <c r="D410" s="169" t="s">
        <v>364</v>
      </c>
      <c r="E410" s="169" t="s">
        <v>24</v>
      </c>
      <c r="F410" s="175">
        <v>5</v>
      </c>
      <c r="G410" s="12"/>
      <c r="H410" s="314">
        <f>ROUND(F410*G410,2)</f>
        <v>0</v>
      </c>
      <c r="I410" s="315" t="s">
        <v>66</v>
      </c>
      <c r="J410" s="279"/>
      <c r="K410" s="278"/>
      <c r="Q410" s="316"/>
      <c r="V410" s="302"/>
    </row>
    <row r="411" spans="1:256" s="132" customFormat="1" ht="13.5" customHeight="1">
      <c r="A411" s="312" t="s">
        <v>434</v>
      </c>
      <c r="B411" s="158"/>
      <c r="C411" s="313" t="s">
        <v>441</v>
      </c>
      <c r="D411" s="169" t="s">
        <v>365</v>
      </c>
      <c r="E411" s="169" t="s">
        <v>24</v>
      </c>
      <c r="F411" s="175">
        <v>4</v>
      </c>
      <c r="G411" s="12"/>
      <c r="H411" s="314">
        <f>ROUND(F411*G411,2)</f>
        <v>0</v>
      </c>
      <c r="I411" s="315" t="s">
        <v>66</v>
      </c>
      <c r="J411" s="279"/>
      <c r="K411" s="278"/>
      <c r="P411" s="261"/>
      <c r="Q411" s="316"/>
      <c r="V411" s="302"/>
      <c r="AB411" s="278"/>
    </row>
    <row r="412" spans="1:256" s="132" customFormat="1" ht="13.5" customHeight="1">
      <c r="A412" s="312" t="s">
        <v>435</v>
      </c>
      <c r="B412" s="158"/>
      <c r="C412" s="313" t="s">
        <v>442</v>
      </c>
      <c r="D412" s="169" t="s">
        <v>366</v>
      </c>
      <c r="E412" s="169" t="s">
        <v>24</v>
      </c>
      <c r="F412" s="175">
        <v>9</v>
      </c>
      <c r="G412" s="12"/>
      <c r="H412" s="314">
        <f>ROUND(F412*G412,2)</f>
        <v>0</v>
      </c>
      <c r="I412" s="315" t="s">
        <v>66</v>
      </c>
      <c r="J412" s="279"/>
      <c r="K412" s="278"/>
      <c r="P412" s="261"/>
      <c r="Q412" s="316"/>
      <c r="V412" s="302"/>
      <c r="AB412" s="278"/>
    </row>
    <row r="413" spans="1:256" s="132" customFormat="1" ht="27" customHeight="1">
      <c r="A413" s="312" t="s">
        <v>436</v>
      </c>
      <c r="B413" s="158"/>
      <c r="C413" s="313" t="s">
        <v>443</v>
      </c>
      <c r="D413" s="169" t="s">
        <v>367</v>
      </c>
      <c r="E413" s="169" t="s">
        <v>24</v>
      </c>
      <c r="F413" s="175">
        <v>10</v>
      </c>
      <c r="G413" s="12"/>
      <c r="H413" s="314">
        <f>ROUND(F413*G413,2)</f>
        <v>0</v>
      </c>
      <c r="I413" s="315" t="s">
        <v>66</v>
      </c>
      <c r="J413" s="279"/>
      <c r="K413" s="278"/>
      <c r="P413" s="261"/>
      <c r="Q413" s="316"/>
      <c r="V413" s="302"/>
      <c r="AB413" s="278"/>
    </row>
    <row r="414" spans="1:256" s="276" customFormat="1" ht="13.5" customHeight="1">
      <c r="A414" s="272"/>
      <c r="B414" s="159"/>
      <c r="C414" s="159"/>
      <c r="D414" s="273" t="s">
        <v>44</v>
      </c>
      <c r="E414" s="159"/>
      <c r="F414" s="175"/>
      <c r="G414" s="274"/>
      <c r="H414" s="274"/>
      <c r="I414" s="260"/>
      <c r="J414" s="317"/>
      <c r="T414" s="132"/>
    </row>
    <row r="415" spans="1:256" s="132" customFormat="1" ht="13.5" customHeight="1">
      <c r="A415" s="157">
        <v>84</v>
      </c>
      <c r="B415" s="158" t="s">
        <v>32</v>
      </c>
      <c r="C415" s="159" t="s">
        <v>368</v>
      </c>
      <c r="D415" s="159" t="s">
        <v>369</v>
      </c>
      <c r="E415" s="160" t="s">
        <v>24</v>
      </c>
      <c r="F415" s="161">
        <f>ROUND(SUM(F417:F419),3)</f>
        <v>9</v>
      </c>
      <c r="G415" s="9"/>
      <c r="H415" s="162">
        <f>ROUND(F415*G415,2)</f>
        <v>0</v>
      </c>
      <c r="I415" s="260" t="s">
        <v>65</v>
      </c>
      <c r="J415" s="189"/>
    </row>
    <row r="416" spans="1:256" s="270" customFormat="1" ht="54" customHeight="1">
      <c r="A416" s="262"/>
      <c r="B416" s="263"/>
      <c r="C416" s="264"/>
      <c r="D416" s="265" t="s">
        <v>370</v>
      </c>
      <c r="E416" s="266"/>
      <c r="F416" s="267"/>
      <c r="G416" s="268"/>
      <c r="H416" s="268"/>
      <c r="I416" s="269"/>
      <c r="J416" s="26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  <c r="X416" s="271"/>
      <c r="Y416" s="271"/>
      <c r="Z416" s="271"/>
      <c r="AA416" s="271"/>
      <c r="AB416" s="271"/>
      <c r="AC416" s="271"/>
      <c r="AD416" s="271"/>
      <c r="AE416" s="271"/>
      <c r="AF416" s="271"/>
      <c r="AG416" s="271"/>
      <c r="AH416" s="271"/>
      <c r="AI416" s="271"/>
      <c r="AJ416" s="271"/>
      <c r="AK416" s="271"/>
      <c r="AL416" s="271"/>
      <c r="AM416" s="271"/>
      <c r="AN416" s="271"/>
      <c r="AO416" s="271"/>
      <c r="AP416" s="271"/>
      <c r="AQ416" s="271"/>
      <c r="AR416" s="271"/>
      <c r="AS416" s="271"/>
      <c r="AT416" s="271"/>
      <c r="AU416" s="271"/>
      <c r="AV416" s="271"/>
      <c r="AW416" s="271"/>
      <c r="AX416" s="271"/>
      <c r="AY416" s="271"/>
      <c r="AZ416" s="271"/>
      <c r="BA416" s="271"/>
      <c r="BB416" s="271"/>
      <c r="BC416" s="271"/>
      <c r="BD416" s="271"/>
      <c r="BE416" s="271"/>
      <c r="BF416" s="271"/>
      <c r="BG416" s="271"/>
      <c r="BH416" s="271"/>
      <c r="BI416" s="271"/>
      <c r="BJ416" s="271"/>
      <c r="BK416" s="271"/>
      <c r="BL416" s="271"/>
      <c r="BM416" s="271"/>
      <c r="BN416" s="271"/>
      <c r="BO416" s="271"/>
      <c r="BP416" s="271"/>
      <c r="BQ416" s="271"/>
      <c r="BR416" s="271"/>
      <c r="BS416" s="271"/>
      <c r="BT416" s="271"/>
      <c r="BU416" s="271"/>
      <c r="BV416" s="271"/>
      <c r="BW416" s="271"/>
      <c r="BX416" s="271"/>
      <c r="BY416" s="271"/>
      <c r="BZ416" s="271"/>
      <c r="CA416" s="271"/>
      <c r="CB416" s="271"/>
      <c r="CC416" s="271"/>
      <c r="CD416" s="271"/>
      <c r="CE416" s="271"/>
      <c r="CF416" s="271"/>
      <c r="CG416" s="271"/>
      <c r="CH416" s="271"/>
      <c r="CI416" s="271"/>
      <c r="CJ416" s="271"/>
      <c r="CK416" s="271"/>
      <c r="CL416" s="271"/>
      <c r="CM416" s="271"/>
      <c r="CN416" s="271"/>
      <c r="CO416" s="271"/>
      <c r="CP416" s="271"/>
      <c r="CQ416" s="271"/>
      <c r="CR416" s="271"/>
      <c r="CS416" s="271"/>
      <c r="CT416" s="271"/>
      <c r="CU416" s="271"/>
      <c r="CV416" s="271"/>
      <c r="CW416" s="271"/>
      <c r="CX416" s="271"/>
      <c r="CY416" s="271"/>
      <c r="CZ416" s="271"/>
      <c r="DA416" s="271"/>
      <c r="DB416" s="271"/>
      <c r="DC416" s="271"/>
      <c r="DD416" s="271"/>
      <c r="DE416" s="271"/>
      <c r="DF416" s="271"/>
      <c r="DG416" s="271"/>
      <c r="DH416" s="271"/>
      <c r="DI416" s="271"/>
      <c r="DJ416" s="271"/>
      <c r="DK416" s="271"/>
      <c r="DL416" s="271"/>
      <c r="DM416" s="271"/>
      <c r="DN416" s="271"/>
      <c r="DO416" s="271"/>
      <c r="DP416" s="271"/>
      <c r="DQ416" s="271"/>
      <c r="DR416" s="271"/>
      <c r="DS416" s="271"/>
      <c r="DT416" s="271"/>
      <c r="DU416" s="271"/>
      <c r="DV416" s="271"/>
      <c r="DW416" s="271"/>
      <c r="DX416" s="271"/>
      <c r="DY416" s="271"/>
      <c r="DZ416" s="271"/>
      <c r="EA416" s="271"/>
      <c r="EB416" s="271"/>
      <c r="EC416" s="271"/>
      <c r="ED416" s="271"/>
      <c r="EE416" s="271"/>
      <c r="EF416" s="271"/>
      <c r="EG416" s="271"/>
      <c r="EH416" s="271"/>
      <c r="EI416" s="271"/>
      <c r="EJ416" s="271"/>
      <c r="EK416" s="271"/>
      <c r="EL416" s="271"/>
      <c r="EM416" s="271"/>
      <c r="EN416" s="271"/>
      <c r="EO416" s="271"/>
      <c r="EP416" s="271"/>
      <c r="EQ416" s="271"/>
      <c r="ER416" s="271"/>
      <c r="ES416" s="271"/>
      <c r="ET416" s="271"/>
      <c r="EU416" s="271"/>
      <c r="EV416" s="271"/>
      <c r="EW416" s="271"/>
      <c r="EX416" s="271"/>
      <c r="EY416" s="271"/>
      <c r="EZ416" s="271"/>
      <c r="FA416" s="271"/>
      <c r="FB416" s="271"/>
      <c r="FC416" s="271"/>
      <c r="FD416" s="271"/>
      <c r="FE416" s="271"/>
      <c r="FF416" s="271"/>
      <c r="FG416" s="271"/>
      <c r="FH416" s="271"/>
      <c r="FI416" s="271"/>
      <c r="FJ416" s="271"/>
      <c r="FK416" s="271"/>
      <c r="FL416" s="271"/>
      <c r="FM416" s="271"/>
      <c r="FN416" s="271"/>
      <c r="FO416" s="271"/>
      <c r="FP416" s="271"/>
      <c r="FQ416" s="271"/>
      <c r="FR416" s="271"/>
      <c r="FS416" s="271"/>
      <c r="FT416" s="271"/>
      <c r="FU416" s="271"/>
      <c r="FV416" s="271"/>
      <c r="FW416" s="271"/>
      <c r="FX416" s="271"/>
      <c r="FY416" s="271"/>
      <c r="FZ416" s="271"/>
      <c r="GA416" s="271"/>
      <c r="GB416" s="271"/>
      <c r="GC416" s="271"/>
      <c r="GD416" s="271"/>
      <c r="GE416" s="271"/>
      <c r="GF416" s="271"/>
      <c r="GG416" s="271"/>
      <c r="GH416" s="271"/>
      <c r="GI416" s="271"/>
      <c r="GJ416" s="271"/>
      <c r="GK416" s="271"/>
      <c r="GL416" s="271"/>
      <c r="GM416" s="271"/>
      <c r="GN416" s="271"/>
      <c r="GO416" s="271"/>
      <c r="GP416" s="271"/>
      <c r="GQ416" s="271"/>
      <c r="GR416" s="271"/>
      <c r="GS416" s="271"/>
      <c r="GT416" s="271"/>
      <c r="GU416" s="271"/>
      <c r="GV416" s="271"/>
      <c r="GW416" s="271"/>
      <c r="GX416" s="271"/>
      <c r="GY416" s="271"/>
      <c r="GZ416" s="271"/>
      <c r="HA416" s="271"/>
      <c r="HB416" s="271"/>
      <c r="HC416" s="271"/>
      <c r="HD416" s="271"/>
      <c r="HE416" s="271"/>
      <c r="HF416" s="271"/>
      <c r="HG416" s="271"/>
      <c r="HH416" s="271"/>
      <c r="HI416" s="271"/>
      <c r="HJ416" s="271"/>
      <c r="HK416" s="271"/>
      <c r="HL416" s="271"/>
      <c r="HM416" s="271"/>
      <c r="HN416" s="271"/>
      <c r="HO416" s="271"/>
      <c r="HP416" s="271"/>
      <c r="HQ416" s="271"/>
      <c r="HR416" s="271"/>
      <c r="HS416" s="271"/>
      <c r="HT416" s="271"/>
      <c r="HU416" s="271"/>
      <c r="HV416" s="271"/>
      <c r="HW416" s="271"/>
      <c r="HX416" s="271"/>
      <c r="HY416" s="271"/>
      <c r="HZ416" s="271"/>
      <c r="IA416" s="271"/>
      <c r="IB416" s="271"/>
      <c r="IC416" s="271"/>
      <c r="ID416" s="271"/>
      <c r="IE416" s="271"/>
      <c r="IF416" s="271"/>
      <c r="IG416" s="271"/>
      <c r="IH416" s="271"/>
      <c r="II416" s="271"/>
      <c r="IJ416" s="271"/>
      <c r="IK416" s="271"/>
      <c r="IL416" s="271"/>
      <c r="IM416" s="271"/>
      <c r="IN416" s="271"/>
      <c r="IO416" s="271"/>
      <c r="IP416" s="271"/>
      <c r="IQ416" s="271"/>
      <c r="IR416" s="271"/>
      <c r="IS416" s="271"/>
      <c r="IT416" s="271"/>
      <c r="IU416" s="271"/>
      <c r="IV416" s="271"/>
    </row>
    <row r="417" spans="1:28" s="276" customFormat="1" ht="13.5" customHeight="1">
      <c r="A417" s="272"/>
      <c r="B417" s="159"/>
      <c r="C417" s="159"/>
      <c r="D417" s="273" t="s">
        <v>39</v>
      </c>
      <c r="E417" s="159"/>
      <c r="F417" s="175">
        <v>3</v>
      </c>
      <c r="G417" s="274"/>
      <c r="H417" s="274"/>
      <c r="I417" s="269"/>
      <c r="J417" s="275"/>
    </row>
    <row r="418" spans="1:28" s="276" customFormat="1" ht="13.5" customHeight="1">
      <c r="A418" s="272"/>
      <c r="B418" s="159"/>
      <c r="C418" s="159"/>
      <c r="D418" s="273" t="s">
        <v>29</v>
      </c>
      <c r="E418" s="159"/>
      <c r="F418" s="175">
        <v>3</v>
      </c>
      <c r="G418" s="274"/>
      <c r="H418" s="274"/>
      <c r="I418" s="260"/>
      <c r="J418" s="275"/>
    </row>
    <row r="419" spans="1:28" s="276" customFormat="1" ht="13.5" customHeight="1">
      <c r="A419" s="272"/>
      <c r="B419" s="159"/>
      <c r="C419" s="159"/>
      <c r="D419" s="273" t="s">
        <v>40</v>
      </c>
      <c r="E419" s="159"/>
      <c r="F419" s="175">
        <v>3</v>
      </c>
      <c r="G419" s="274"/>
      <c r="H419" s="274"/>
      <c r="I419" s="260"/>
      <c r="J419" s="275"/>
    </row>
    <row r="420" spans="1:28" s="276" customFormat="1" ht="13.5" customHeight="1">
      <c r="A420" s="272"/>
      <c r="B420" s="159"/>
      <c r="C420" s="159"/>
      <c r="D420" s="273" t="s">
        <v>44</v>
      </c>
      <c r="E420" s="159"/>
      <c r="F420" s="175"/>
      <c r="G420" s="274"/>
      <c r="H420" s="274"/>
      <c r="I420" s="260"/>
      <c r="J420" s="278"/>
    </row>
    <row r="421" spans="1:28" s="132" customFormat="1" ht="27" customHeight="1">
      <c r="A421" s="157">
        <v>85</v>
      </c>
      <c r="B421" s="158" t="s">
        <v>32</v>
      </c>
      <c r="C421" s="159" t="s">
        <v>371</v>
      </c>
      <c r="D421" s="159" t="s">
        <v>372</v>
      </c>
      <c r="E421" s="160" t="s">
        <v>30</v>
      </c>
      <c r="F421" s="161">
        <f>ROUND(SUM(F424),3)</f>
        <v>4</v>
      </c>
      <c r="G421" s="311">
        <f>ROUND(SUM(H425:H426)/F421,2)</f>
        <v>0</v>
      </c>
      <c r="H421" s="162">
        <f>ROUND(F421*G421,2)</f>
        <v>0</v>
      </c>
      <c r="I421" s="260" t="s">
        <v>65</v>
      </c>
      <c r="J421" s="280"/>
    </row>
    <row r="422" spans="1:28" s="132" customFormat="1" ht="40.5" customHeight="1">
      <c r="A422" s="168"/>
      <c r="B422" s="158"/>
      <c r="C422" s="159"/>
      <c r="D422" s="169" t="s">
        <v>373</v>
      </c>
      <c r="E422" s="159"/>
      <c r="F422" s="170"/>
      <c r="G422" s="171"/>
      <c r="H422" s="171"/>
      <c r="I422" s="172"/>
      <c r="J422" s="4"/>
      <c r="K422"/>
      <c r="L422"/>
      <c r="M422"/>
      <c r="N422"/>
      <c r="P422"/>
      <c r="Q422"/>
      <c r="R422"/>
      <c r="S422"/>
      <c r="T422" s="174"/>
    </row>
    <row r="423" spans="1:28" s="276" customFormat="1" ht="27" customHeight="1">
      <c r="A423" s="272"/>
      <c r="B423" s="159"/>
      <c r="C423" s="159"/>
      <c r="D423" s="273" t="s">
        <v>374</v>
      </c>
      <c r="E423" s="159"/>
      <c r="F423" s="175"/>
      <c r="G423" s="274"/>
      <c r="H423" s="274"/>
      <c r="I423" s="260"/>
      <c r="J423" s="261"/>
      <c r="K423" s="280"/>
      <c r="L423" s="281"/>
      <c r="M423" s="282"/>
      <c r="N423" s="282"/>
      <c r="O423" s="282"/>
      <c r="P423" s="282"/>
      <c r="Q423" s="282"/>
      <c r="R423" s="282"/>
      <c r="S423" s="282"/>
      <c r="T423" s="282"/>
      <c r="U423" s="282"/>
    </row>
    <row r="424" spans="1:28" s="276" customFormat="1" ht="13.5" customHeight="1">
      <c r="A424" s="272"/>
      <c r="B424" s="159"/>
      <c r="C424" s="159"/>
      <c r="D424" s="273" t="s">
        <v>41</v>
      </c>
      <c r="E424" s="159"/>
      <c r="F424" s="175">
        <v>4</v>
      </c>
      <c r="G424" s="274"/>
      <c r="H424" s="274"/>
      <c r="I424" s="260"/>
      <c r="J424" s="318"/>
      <c r="K424" s="280"/>
      <c r="L424" s="281"/>
      <c r="M424" s="282"/>
      <c r="N424" s="282"/>
      <c r="O424" s="282"/>
      <c r="P424" s="282"/>
      <c r="Q424" s="282"/>
      <c r="R424" s="282"/>
      <c r="S424" s="282"/>
      <c r="T424" s="282"/>
      <c r="U424" s="282"/>
    </row>
    <row r="425" spans="1:28" s="132" customFormat="1" ht="13.5" customHeight="1">
      <c r="A425" s="312" t="s">
        <v>437</v>
      </c>
      <c r="B425" s="158"/>
      <c r="C425" s="313" t="s">
        <v>445</v>
      </c>
      <c r="D425" s="169" t="s">
        <v>375</v>
      </c>
      <c r="E425" s="169" t="s">
        <v>24</v>
      </c>
      <c r="F425" s="175">
        <v>4</v>
      </c>
      <c r="G425" s="12"/>
      <c r="H425" s="314">
        <f>ROUND(F425*G425,2)</f>
        <v>0</v>
      </c>
      <c r="I425" s="315" t="s">
        <v>66</v>
      </c>
      <c r="J425" s="279"/>
      <c r="K425" s="319"/>
      <c r="Q425" s="316"/>
      <c r="V425" s="302"/>
    </row>
    <row r="426" spans="1:28" s="132" customFormat="1" ht="13.5" customHeight="1">
      <c r="A426" s="312" t="s">
        <v>438</v>
      </c>
      <c r="B426" s="158"/>
      <c r="C426" s="313" t="s">
        <v>446</v>
      </c>
      <c r="D426" s="169" t="s">
        <v>376</v>
      </c>
      <c r="E426" s="169" t="s">
        <v>24</v>
      </c>
      <c r="F426" s="175">
        <v>2</v>
      </c>
      <c r="G426" s="12"/>
      <c r="H426" s="314">
        <f>ROUND(F426*G426,2)</f>
        <v>0</v>
      </c>
      <c r="I426" s="315" t="s">
        <v>66</v>
      </c>
      <c r="J426" s="279"/>
      <c r="K426" s="319"/>
      <c r="Q426" s="316"/>
      <c r="V426" s="302"/>
      <c r="AB426" s="278"/>
    </row>
    <row r="427" spans="1:28" s="276" customFormat="1" ht="13.5" customHeight="1">
      <c r="A427" s="272"/>
      <c r="B427" s="159"/>
      <c r="C427" s="159"/>
      <c r="D427" s="273" t="s">
        <v>44</v>
      </c>
      <c r="E427" s="159"/>
      <c r="F427" s="175"/>
      <c r="G427" s="274"/>
      <c r="H427" s="274"/>
      <c r="I427" s="260"/>
      <c r="J427" s="132"/>
    </row>
    <row r="428" spans="1:28" s="132" customFormat="1" ht="27" customHeight="1">
      <c r="A428" s="157">
        <v>86</v>
      </c>
      <c r="B428" s="158" t="s">
        <v>32</v>
      </c>
      <c r="C428" s="159" t="s">
        <v>377</v>
      </c>
      <c r="D428" s="159" t="s">
        <v>378</v>
      </c>
      <c r="E428" s="160" t="s">
        <v>24</v>
      </c>
      <c r="F428" s="161">
        <f>ROUND(SUM(F430:F432),3)</f>
        <v>33</v>
      </c>
      <c r="G428" s="9"/>
      <c r="H428" s="162">
        <f>ROUND(F428*G428,2)</f>
        <v>0</v>
      </c>
      <c r="I428" s="260" t="s">
        <v>65</v>
      </c>
      <c r="J428" s="189"/>
    </row>
    <row r="429" spans="1:28" s="276" customFormat="1" ht="27" customHeight="1">
      <c r="A429" s="272"/>
      <c r="B429" s="159"/>
      <c r="C429" s="159"/>
      <c r="D429" s="273" t="s">
        <v>379</v>
      </c>
      <c r="E429" s="159"/>
      <c r="F429" s="175"/>
      <c r="G429" s="274"/>
      <c r="H429" s="274"/>
      <c r="I429" s="260"/>
      <c r="J429" s="261"/>
      <c r="K429" s="280"/>
      <c r="L429" s="281"/>
      <c r="M429" s="282"/>
      <c r="N429" s="282"/>
      <c r="O429" s="282"/>
      <c r="P429" s="282"/>
      <c r="Q429" s="282"/>
      <c r="R429" s="282"/>
      <c r="S429" s="282"/>
      <c r="T429" s="282"/>
      <c r="U429" s="282"/>
      <c r="Y429" s="261"/>
    </row>
    <row r="430" spans="1:28" s="276" customFormat="1" ht="13.5" customHeight="1">
      <c r="A430" s="272"/>
      <c r="B430" s="159"/>
      <c r="C430" s="159"/>
      <c r="D430" s="273" t="s">
        <v>380</v>
      </c>
      <c r="E430" s="159"/>
      <c r="F430" s="175">
        <v>6</v>
      </c>
      <c r="G430" s="274"/>
      <c r="H430" s="274"/>
      <c r="I430" s="260"/>
      <c r="J430" s="275"/>
    </row>
    <row r="431" spans="1:28" s="276" customFormat="1" ht="13.5" customHeight="1">
      <c r="A431" s="272"/>
      <c r="B431" s="159"/>
      <c r="C431" s="159"/>
      <c r="D431" s="273" t="s">
        <v>381</v>
      </c>
      <c r="E431" s="159"/>
      <c r="F431" s="175">
        <v>14</v>
      </c>
      <c r="G431" s="274"/>
      <c r="H431" s="274"/>
      <c r="I431" s="260"/>
      <c r="J431" s="275"/>
    </row>
    <row r="432" spans="1:28" s="276" customFormat="1" ht="13.5" customHeight="1">
      <c r="A432" s="272"/>
      <c r="B432" s="159"/>
      <c r="C432" s="159"/>
      <c r="D432" s="273" t="s">
        <v>382</v>
      </c>
      <c r="E432" s="159"/>
      <c r="F432" s="175">
        <v>13</v>
      </c>
      <c r="G432" s="274"/>
      <c r="H432" s="274"/>
      <c r="I432" s="260"/>
      <c r="J432" s="320"/>
    </row>
    <row r="433" spans="1:20" s="276" customFormat="1" ht="13.5" customHeight="1">
      <c r="A433" s="272"/>
      <c r="B433" s="159"/>
      <c r="C433" s="159"/>
      <c r="D433" s="273" t="s">
        <v>44</v>
      </c>
      <c r="E433" s="159"/>
      <c r="F433" s="175"/>
      <c r="G433" s="274"/>
      <c r="H433" s="274"/>
      <c r="I433" s="260"/>
      <c r="J433" s="278"/>
    </row>
    <row r="434" spans="1:20" s="132" customFormat="1" ht="27" customHeight="1">
      <c r="A434" s="157">
        <v>87</v>
      </c>
      <c r="B434" s="158" t="s">
        <v>32</v>
      </c>
      <c r="C434" s="159" t="s">
        <v>383</v>
      </c>
      <c r="D434" s="159" t="s">
        <v>384</v>
      </c>
      <c r="E434" s="160" t="s">
        <v>385</v>
      </c>
      <c r="F434" s="161">
        <f>ROUND(SUM(F436:F438),3)</f>
        <v>34</v>
      </c>
      <c r="G434" s="9"/>
      <c r="H434" s="162">
        <f>ROUND(F434*G434,2)</f>
        <v>0</v>
      </c>
      <c r="I434" s="260" t="s">
        <v>65</v>
      </c>
      <c r="J434" s="189"/>
      <c r="K434" s="280"/>
      <c r="L434" s="281"/>
      <c r="M434" s="282"/>
      <c r="N434" s="282"/>
      <c r="O434" s="282"/>
      <c r="P434" s="282"/>
      <c r="Q434" s="282"/>
      <c r="R434" s="282"/>
    </row>
    <row r="435" spans="1:20" s="132" customFormat="1" ht="40.5" customHeight="1">
      <c r="A435" s="168"/>
      <c r="B435" s="158"/>
      <c r="C435" s="159"/>
      <c r="D435" s="169" t="s">
        <v>386</v>
      </c>
      <c r="E435" s="159"/>
      <c r="F435" s="170"/>
      <c r="G435" s="171"/>
      <c r="H435" s="171"/>
      <c r="I435" s="172"/>
      <c r="J435" s="261"/>
      <c r="K435"/>
      <c r="L435"/>
      <c r="M435"/>
      <c r="N435"/>
      <c r="P435"/>
      <c r="Q435"/>
      <c r="R435"/>
      <c r="S435"/>
      <c r="T435" s="174"/>
    </row>
    <row r="436" spans="1:20" s="276" customFormat="1" ht="13.5" customHeight="1">
      <c r="A436" s="272"/>
      <c r="B436" s="159"/>
      <c r="C436" s="159"/>
      <c r="D436" s="273" t="s">
        <v>39</v>
      </c>
      <c r="E436" s="159"/>
      <c r="F436" s="175">
        <v>6</v>
      </c>
      <c r="G436" s="274"/>
      <c r="H436" s="274"/>
      <c r="I436" s="172"/>
      <c r="J436" s="275"/>
    </row>
    <row r="437" spans="1:20" s="276" customFormat="1" ht="13.5" customHeight="1">
      <c r="A437" s="272"/>
      <c r="B437" s="159"/>
      <c r="C437" s="159"/>
      <c r="D437" s="273" t="s">
        <v>29</v>
      </c>
      <c r="E437" s="159"/>
      <c r="F437" s="175">
        <v>14</v>
      </c>
      <c r="G437" s="274"/>
      <c r="H437" s="274"/>
      <c r="I437" s="260"/>
    </row>
    <row r="438" spans="1:20" s="276" customFormat="1" ht="13.5" customHeight="1">
      <c r="A438" s="272"/>
      <c r="B438" s="159"/>
      <c r="C438" s="159"/>
      <c r="D438" s="273" t="s">
        <v>40</v>
      </c>
      <c r="E438" s="159"/>
      <c r="F438" s="175">
        <v>14</v>
      </c>
      <c r="G438" s="274"/>
      <c r="H438" s="274"/>
      <c r="I438" s="260"/>
      <c r="J438" s="275"/>
    </row>
    <row r="439" spans="1:20" s="276" customFormat="1" ht="13.5" customHeight="1">
      <c r="A439" s="272"/>
      <c r="B439" s="159"/>
      <c r="C439" s="159"/>
      <c r="D439" s="273" t="s">
        <v>44</v>
      </c>
      <c r="E439" s="159"/>
      <c r="F439" s="175"/>
      <c r="G439" s="274"/>
      <c r="H439" s="274"/>
      <c r="I439" s="260"/>
      <c r="J439" s="278"/>
    </row>
    <row r="440" spans="1:20" s="276" customFormat="1" ht="13.5" customHeight="1">
      <c r="A440" s="272"/>
      <c r="B440" s="159"/>
      <c r="C440" s="159"/>
      <c r="D440" s="273" t="s">
        <v>387</v>
      </c>
      <c r="E440" s="159"/>
      <c r="F440" s="175"/>
      <c r="G440" s="274"/>
      <c r="H440" s="274"/>
      <c r="I440" s="260"/>
      <c r="J440" s="278"/>
    </row>
    <row r="441" spans="1:20" s="132" customFormat="1" ht="27" customHeight="1">
      <c r="A441" s="157">
        <v>88</v>
      </c>
      <c r="B441" s="158" t="s">
        <v>32</v>
      </c>
      <c r="C441" s="159" t="s">
        <v>388</v>
      </c>
      <c r="D441" s="159" t="s">
        <v>389</v>
      </c>
      <c r="E441" s="160" t="s">
        <v>385</v>
      </c>
      <c r="F441" s="161">
        <f>ROUND(SUM(F443:F445),3)</f>
        <v>34</v>
      </c>
      <c r="G441" s="9"/>
      <c r="H441" s="162">
        <f>ROUND(F441*G441,2)</f>
        <v>0</v>
      </c>
      <c r="I441" s="260" t="s">
        <v>65</v>
      </c>
      <c r="J441" s="189"/>
    </row>
    <row r="442" spans="1:20" s="132" customFormat="1" ht="40.5" customHeight="1">
      <c r="A442" s="168"/>
      <c r="B442" s="158"/>
      <c r="C442" s="159"/>
      <c r="D442" s="169" t="s">
        <v>390</v>
      </c>
      <c r="E442" s="159"/>
      <c r="F442" s="170"/>
      <c r="G442" s="171"/>
      <c r="H442" s="171"/>
      <c r="I442" s="172"/>
      <c r="J442" s="261"/>
      <c r="K442"/>
      <c r="L442"/>
      <c r="M442"/>
      <c r="N442"/>
      <c r="P442"/>
      <c r="Q442"/>
      <c r="R442"/>
      <c r="S442"/>
      <c r="T442" s="174"/>
    </row>
    <row r="443" spans="1:20" s="276" customFormat="1" ht="13.5" customHeight="1">
      <c r="A443" s="272"/>
      <c r="B443" s="159"/>
      <c r="C443" s="159"/>
      <c r="D443" s="273" t="s">
        <v>39</v>
      </c>
      <c r="E443" s="159"/>
      <c r="F443" s="175">
        <v>6</v>
      </c>
      <c r="G443" s="274"/>
      <c r="H443" s="274"/>
      <c r="I443" s="172"/>
      <c r="J443" s="275"/>
    </row>
    <row r="444" spans="1:20" s="276" customFormat="1" ht="13.5" customHeight="1">
      <c r="A444" s="272"/>
      <c r="B444" s="159"/>
      <c r="C444" s="159"/>
      <c r="D444" s="273" t="s">
        <v>29</v>
      </c>
      <c r="E444" s="159"/>
      <c r="F444" s="175">
        <v>14</v>
      </c>
      <c r="G444" s="274"/>
      <c r="H444" s="274"/>
      <c r="I444" s="260"/>
    </row>
    <row r="445" spans="1:20" s="276" customFormat="1" ht="13.5" customHeight="1">
      <c r="A445" s="272"/>
      <c r="B445" s="159"/>
      <c r="C445" s="159"/>
      <c r="D445" s="273" t="s">
        <v>40</v>
      </c>
      <c r="E445" s="159"/>
      <c r="F445" s="175">
        <v>14</v>
      </c>
      <c r="G445" s="274"/>
      <c r="H445" s="274"/>
      <c r="I445" s="260"/>
      <c r="J445" s="275"/>
    </row>
    <row r="446" spans="1:20" s="276" customFormat="1" ht="13.5" customHeight="1">
      <c r="A446" s="272"/>
      <c r="B446" s="159"/>
      <c r="C446" s="159"/>
      <c r="D446" s="273" t="s">
        <v>44</v>
      </c>
      <c r="E446" s="159"/>
      <c r="F446" s="175"/>
      <c r="G446" s="274"/>
      <c r="H446" s="274"/>
      <c r="I446" s="260"/>
      <c r="J446" s="278"/>
    </row>
    <row r="447" spans="1:20" s="276" customFormat="1" ht="13.5" customHeight="1">
      <c r="A447" s="272"/>
      <c r="B447" s="159"/>
      <c r="C447" s="159"/>
      <c r="D447" s="273" t="s">
        <v>391</v>
      </c>
      <c r="E447" s="159"/>
      <c r="F447" s="175"/>
      <c r="G447" s="274"/>
      <c r="H447" s="274"/>
      <c r="I447" s="260"/>
      <c r="J447" s="278"/>
    </row>
    <row r="448" spans="1:20" s="132" customFormat="1" ht="27" customHeight="1">
      <c r="A448" s="157">
        <v>89</v>
      </c>
      <c r="B448" s="158" t="s">
        <v>32</v>
      </c>
      <c r="C448" s="159" t="s">
        <v>392</v>
      </c>
      <c r="D448" s="159" t="s">
        <v>393</v>
      </c>
      <c r="E448" s="160" t="s">
        <v>24</v>
      </c>
      <c r="F448" s="161">
        <f>ROUND(SUM(F450),3)</f>
        <v>1</v>
      </c>
      <c r="G448" s="9"/>
      <c r="H448" s="162">
        <f>ROUND(F448*G448,2)</f>
        <v>0</v>
      </c>
      <c r="I448" s="260" t="s">
        <v>65</v>
      </c>
      <c r="J448" s="189"/>
    </row>
    <row r="449" spans="1:21" s="132" customFormat="1" ht="40.5" customHeight="1">
      <c r="A449" s="168"/>
      <c r="B449" s="158"/>
      <c r="C449" s="159"/>
      <c r="D449" s="169" t="s">
        <v>394</v>
      </c>
      <c r="E449" s="159"/>
      <c r="F449" s="170"/>
      <c r="G449" s="171"/>
      <c r="H449" s="171"/>
      <c r="I449" s="172"/>
      <c r="J449" s="261"/>
      <c r="K449"/>
      <c r="L449"/>
      <c r="M449"/>
      <c r="N449"/>
      <c r="P449"/>
      <c r="Q449"/>
      <c r="R449"/>
      <c r="S449"/>
      <c r="T449" s="174"/>
    </row>
    <row r="450" spans="1:21" s="276" customFormat="1" ht="13.5" customHeight="1">
      <c r="A450" s="272"/>
      <c r="B450" s="159"/>
      <c r="C450" s="159"/>
      <c r="D450" s="273" t="s">
        <v>39</v>
      </c>
      <c r="E450" s="159"/>
      <c r="F450" s="175">
        <v>1</v>
      </c>
      <c r="G450" s="274"/>
      <c r="H450" s="274"/>
      <c r="I450" s="172"/>
      <c r="J450" s="275"/>
    </row>
    <row r="451" spans="1:21" s="276" customFormat="1" ht="13.5" customHeight="1">
      <c r="A451" s="272"/>
      <c r="B451" s="159"/>
      <c r="C451" s="159"/>
      <c r="D451" s="273" t="s">
        <v>44</v>
      </c>
      <c r="E451" s="159"/>
      <c r="F451" s="175"/>
      <c r="G451" s="274"/>
      <c r="H451" s="274"/>
      <c r="I451" s="260"/>
      <c r="J451" s="278"/>
    </row>
    <row r="452" spans="1:21" s="132" customFormat="1" ht="27" customHeight="1">
      <c r="A452" s="157">
        <v>90</v>
      </c>
      <c r="B452" s="158" t="s">
        <v>32</v>
      </c>
      <c r="C452" s="159" t="s">
        <v>395</v>
      </c>
      <c r="D452" s="159" t="s">
        <v>396</v>
      </c>
      <c r="E452" s="160" t="s">
        <v>24</v>
      </c>
      <c r="F452" s="161">
        <f>ROUND(SUM(F454),3)</f>
        <v>1</v>
      </c>
      <c r="G452" s="9"/>
      <c r="H452" s="162">
        <f>ROUND(F452*G452,2)</f>
        <v>0</v>
      </c>
      <c r="I452" s="260" t="s">
        <v>65</v>
      </c>
      <c r="J452" s="189"/>
    </row>
    <row r="453" spans="1:21" s="132" customFormat="1" ht="40.5" customHeight="1">
      <c r="A453" s="168"/>
      <c r="B453" s="158"/>
      <c r="C453" s="159"/>
      <c r="D453" s="169" t="s">
        <v>397</v>
      </c>
      <c r="E453" s="159"/>
      <c r="F453" s="170"/>
      <c r="G453" s="171"/>
      <c r="H453" s="171"/>
      <c r="I453" s="172"/>
      <c r="J453" s="261"/>
      <c r="K453"/>
      <c r="L453"/>
      <c r="M453"/>
      <c r="N453"/>
      <c r="P453"/>
      <c r="Q453"/>
      <c r="R453"/>
      <c r="S453"/>
      <c r="T453" s="174"/>
    </row>
    <row r="454" spans="1:21" s="276" customFormat="1" ht="13.5" customHeight="1">
      <c r="A454" s="272"/>
      <c r="B454" s="159"/>
      <c r="C454" s="159"/>
      <c r="D454" s="273" t="s">
        <v>39</v>
      </c>
      <c r="E454" s="159"/>
      <c r="F454" s="175">
        <v>1</v>
      </c>
      <c r="G454" s="274"/>
      <c r="H454" s="274"/>
      <c r="I454" s="260"/>
      <c r="J454" s="275"/>
    </row>
    <row r="455" spans="1:21" s="276" customFormat="1" ht="13.5" customHeight="1">
      <c r="A455" s="272"/>
      <c r="B455" s="159"/>
      <c r="C455" s="159"/>
      <c r="D455" s="273" t="s">
        <v>44</v>
      </c>
      <c r="E455" s="159"/>
      <c r="F455" s="175"/>
      <c r="G455" s="274"/>
      <c r="H455" s="274"/>
      <c r="I455" s="260"/>
      <c r="J455" s="278"/>
    </row>
    <row r="456" spans="1:21" s="132" customFormat="1" ht="13.5" customHeight="1">
      <c r="A456" s="157">
        <v>91</v>
      </c>
      <c r="B456" s="158" t="s">
        <v>32</v>
      </c>
      <c r="C456" s="159" t="s">
        <v>404</v>
      </c>
      <c r="D456" s="159" t="s">
        <v>405</v>
      </c>
      <c r="E456" s="160" t="s">
        <v>25</v>
      </c>
      <c r="F456" s="161">
        <v>1.7</v>
      </c>
      <c r="G456" s="9"/>
      <c r="H456" s="162">
        <f>ROUND(F456*G456,2)</f>
        <v>0</v>
      </c>
      <c r="I456" s="260" t="s">
        <v>65</v>
      </c>
      <c r="J456" s="321"/>
      <c r="K456" s="322"/>
      <c r="L456" s="323"/>
    </row>
    <row r="457" spans="1:21" s="132" customFormat="1" ht="13.5" customHeight="1">
      <c r="A457" s="157">
        <v>92</v>
      </c>
      <c r="B457" s="158" t="s">
        <v>28</v>
      </c>
      <c r="C457" s="159" t="s">
        <v>33</v>
      </c>
      <c r="D457" s="159" t="s">
        <v>34</v>
      </c>
      <c r="E457" s="160" t="s">
        <v>26</v>
      </c>
      <c r="F457" s="161">
        <f>ROUND(SUM(F458),3)</f>
        <v>20</v>
      </c>
      <c r="G457" s="9"/>
      <c r="H457" s="162">
        <f>ROUND(F457*G457,2)</f>
        <v>0</v>
      </c>
      <c r="I457" s="260" t="s">
        <v>67</v>
      </c>
      <c r="J457" s="324"/>
      <c r="K457" s="325"/>
    </row>
    <row r="458" spans="1:21" s="276" customFormat="1" ht="13.5" customHeight="1">
      <c r="A458" s="272"/>
      <c r="B458" s="159"/>
      <c r="C458" s="159"/>
      <c r="D458" s="273" t="s">
        <v>35</v>
      </c>
      <c r="E458" s="159"/>
      <c r="F458" s="175">
        <v>20</v>
      </c>
      <c r="G458" s="274"/>
      <c r="H458" s="274"/>
      <c r="I458" s="260"/>
      <c r="J458" s="280"/>
      <c r="K458" s="280"/>
      <c r="L458" s="281"/>
      <c r="M458" s="282"/>
      <c r="N458" s="282"/>
      <c r="O458" s="282"/>
      <c r="P458" s="282"/>
      <c r="Q458" s="282"/>
      <c r="R458" s="282"/>
      <c r="S458" s="282"/>
      <c r="T458" s="282"/>
      <c r="U458" s="282"/>
    </row>
    <row r="459" spans="1:21" s="276" customFormat="1" ht="13.5" customHeight="1">
      <c r="A459" s="272"/>
      <c r="B459" s="159"/>
      <c r="C459" s="159"/>
      <c r="D459" s="273" t="s">
        <v>27</v>
      </c>
      <c r="E459" s="159"/>
      <c r="F459" s="326"/>
      <c r="G459" s="274"/>
      <c r="H459" s="274"/>
      <c r="I459" s="260"/>
      <c r="J459" s="280"/>
      <c r="K459" s="280"/>
      <c r="L459" s="281"/>
      <c r="M459" s="282"/>
      <c r="N459" s="282"/>
      <c r="O459" s="282"/>
      <c r="P459" s="282"/>
      <c r="Q459" s="282"/>
      <c r="R459" s="282"/>
      <c r="S459" s="282"/>
      <c r="T459" s="282"/>
      <c r="U459" s="282"/>
    </row>
    <row r="460" spans="1:21" s="132" customFormat="1" ht="21" customHeight="1">
      <c r="A460" s="209"/>
      <c r="B460" s="210"/>
      <c r="C460" s="210"/>
      <c r="D460" s="210" t="s">
        <v>17</v>
      </c>
      <c r="E460" s="210"/>
      <c r="F460" s="211"/>
      <c r="G460" s="212"/>
      <c r="H460" s="327">
        <f>H8</f>
        <v>0</v>
      </c>
      <c r="J460" s="328"/>
    </row>
    <row r="461" spans="1:21">
      <c r="H461" s="329"/>
    </row>
    <row r="462" spans="1:21" ht="13.5" customHeight="1">
      <c r="A462" s="379" t="s">
        <v>18</v>
      </c>
      <c r="B462" s="380"/>
      <c r="C462" s="381"/>
      <c r="D462" s="217" t="s">
        <v>432</v>
      </c>
      <c r="E462" s="218"/>
      <c r="F462" s="219"/>
      <c r="G462" s="220"/>
      <c r="H462" s="221">
        <f>H460</f>
        <v>0</v>
      </c>
      <c r="I462" s="325"/>
      <c r="J462" s="330"/>
    </row>
    <row r="464" spans="1:21">
      <c r="A464" s="227" t="s">
        <v>398</v>
      </c>
      <c r="B464" s="228"/>
      <c r="C464" s="227"/>
      <c r="D464" s="227"/>
      <c r="E464" s="227"/>
      <c r="F464" s="227"/>
      <c r="G464" s="227"/>
      <c r="H464" s="227"/>
      <c r="I464" s="180"/>
    </row>
    <row r="465" spans="1:9" ht="27" customHeight="1">
      <c r="A465" s="354" t="s">
        <v>22</v>
      </c>
      <c r="B465" s="382"/>
      <c r="C465" s="382"/>
      <c r="D465" s="382"/>
      <c r="E465" s="382"/>
      <c r="F465" s="382"/>
      <c r="G465" s="230"/>
      <c r="H465" s="227"/>
      <c r="I465" s="231"/>
    </row>
    <row r="466" spans="1:9" ht="90" customHeight="1">
      <c r="A466" s="373" t="s">
        <v>399</v>
      </c>
      <c r="B466" s="383"/>
      <c r="C466" s="383"/>
      <c r="D466" s="383"/>
      <c r="E466" s="383"/>
      <c r="F466" s="383"/>
      <c r="G466" s="232"/>
      <c r="H466" s="227"/>
      <c r="I466" s="227"/>
    </row>
    <row r="467" spans="1:9">
      <c r="A467" s="373" t="s">
        <v>20</v>
      </c>
      <c r="B467" s="374"/>
      <c r="C467" s="374"/>
      <c r="D467" s="374"/>
      <c r="E467" s="374"/>
      <c r="F467" s="374"/>
      <c r="G467" s="233"/>
      <c r="H467" s="234"/>
      <c r="I467" s="234"/>
    </row>
    <row r="468" spans="1:9" ht="27" customHeight="1">
      <c r="A468" s="354" t="s">
        <v>21</v>
      </c>
      <c r="B468" s="382"/>
      <c r="C468" s="382"/>
      <c r="D468" s="382"/>
      <c r="E468" s="382"/>
      <c r="F468" s="382"/>
      <c r="G468" s="230"/>
      <c r="H468" s="227"/>
      <c r="I468" s="231"/>
    </row>
    <row r="469" spans="1:9" s="331" customFormat="1" ht="40.5" customHeight="1">
      <c r="A469" s="353" t="s">
        <v>63</v>
      </c>
      <c r="B469" s="353"/>
      <c r="C469" s="353"/>
      <c r="D469" s="353"/>
      <c r="E469" s="353"/>
      <c r="F469" s="353"/>
    </row>
    <row r="470" spans="1:9" s="135" customFormat="1" ht="121.5" customHeight="1">
      <c r="A470" s="353" t="s">
        <v>75</v>
      </c>
      <c r="B470" s="353"/>
      <c r="C470" s="353"/>
      <c r="D470" s="353"/>
      <c r="E470" s="353"/>
      <c r="F470" s="353"/>
      <c r="G470" s="133"/>
    </row>
  </sheetData>
  <sheetProtection algorithmName="SHA-512" hashValue="f4DNw4fS9HQMLsbdUhK1IXnE0+3NXGSv7zs+PQrfRED2A7u7Uwuvk4E+TfbnJxS7jioVqrpyenhcQ6E2nI9h6A==" saltValue="jcoQAIAw+TdtvxQ22YlkVQ==" spinCount="100000" sheet="1" objects="1" scenarios="1"/>
  <mergeCells count="8">
    <mergeCell ref="A3:D3"/>
    <mergeCell ref="A468:F468"/>
    <mergeCell ref="A469:F469"/>
    <mergeCell ref="A470:F470"/>
    <mergeCell ref="A462:C462"/>
    <mergeCell ref="A465:F465"/>
    <mergeCell ref="A466:F466"/>
    <mergeCell ref="A467:F467"/>
  </mergeCells>
  <printOptions horizontalCentered="1"/>
  <pageMargins left="0.39370078740157483" right="0.39370078740157483" top="0.78740157480314965" bottom="0.6692913385826772" header="0.31496062992125984" footer="0.31496062992125984"/>
  <pageSetup paperSize="9" scale="65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19</vt:i4>
      </vt:variant>
    </vt:vector>
  </HeadingPairs>
  <TitlesOfParts>
    <vt:vector size="23" baseType="lpstr">
      <vt:lpstr>KL</vt:lpstr>
      <vt:lpstr>VRN</vt:lpstr>
      <vt:lpstr>D.1.1.c.07 - VÝPIS OSTAT. VÝR.</vt:lpstr>
      <vt:lpstr>D.1.5. VNITŘNÍ VYBAVENÍ</vt:lpstr>
      <vt:lpstr>KL!CelkemObjekty</vt:lpstr>
      <vt:lpstr>KL!dadresa</vt:lpstr>
      <vt:lpstr>KL!DIČ</vt:lpstr>
      <vt:lpstr>KL!IČO</vt:lpstr>
      <vt:lpstr>KL!NazevObjektu</vt:lpstr>
      <vt:lpstr>KL!NazevStavby</vt:lpstr>
      <vt:lpstr>KL!Objednatel</vt:lpstr>
      <vt:lpstr>KL!Objekt</vt:lpstr>
      <vt:lpstr>'D.1.1.c.07 - VÝPIS OSTAT. VÝR.'!Oblast_tisku</vt:lpstr>
      <vt:lpstr>'D.1.5. VNITŘNÍ VYBAVENÍ'!Oblast_tisku</vt:lpstr>
      <vt:lpstr>KL!Oblast_tisku</vt:lpstr>
      <vt:lpstr>VRN!Oblast_tisku</vt:lpstr>
      <vt:lpstr>KL!oico</vt:lpstr>
      <vt:lpstr>KL!Print_Area</vt:lpstr>
      <vt:lpstr>VRN!Print_Area</vt:lpstr>
      <vt:lpstr>KL!SazbaDPH1</vt:lpstr>
      <vt:lpstr>KL!SazbaDPH2</vt:lpstr>
      <vt:lpstr>KL!StavbaCelkem</vt:lpstr>
      <vt:lpstr>KL!Zhotovitel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2025-02-12T08:48:09Z</dcterms:modified>
</cp:coreProperties>
</file>