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E0356FDB-04B0-47FD-8632-2F8DCA940551}" xr6:coauthVersionLast="47" xr6:coauthVersionMax="47" xr10:uidLastSave="{00000000-0000-0000-0000-000000000000}"/>
  <bookViews>
    <workbookView xWindow="-37485" yWindow="1200" windowWidth="37485" windowHeight="20400" tabRatio="781" xr2:uid="{00000000-000D-0000-FFFF-FFFF00000000}"/>
  </bookViews>
  <sheets>
    <sheet name="KL" sheetId="28" r:id="rId1"/>
    <sheet name="VRN" sheetId="32" r:id="rId2"/>
    <sheet name="D.1.1.c.07 - VÝPIS OSTAT. VÝR.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" localSheetId="1">[1]KL!$D$21</definedName>
    <definedName name="\">[1]KL!$D$21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0">#REF!</definedName>
    <definedName name="__obl11" localSheetId="1">#REF!</definedName>
    <definedName name="__obl11">#REF!</definedName>
    <definedName name="__obl12" localSheetId="0">#REF!</definedName>
    <definedName name="__obl12" localSheetId="1">#REF!</definedName>
    <definedName name="__obl12">#REF!</definedName>
    <definedName name="__obl13" localSheetId="0">#REF!</definedName>
    <definedName name="__obl13" localSheetId="1">#REF!</definedName>
    <definedName name="__obl13">#REF!</definedName>
    <definedName name="__obl14" localSheetId="0">#REF!</definedName>
    <definedName name="__obl14">#REF!</definedName>
    <definedName name="__obl15" localSheetId="0">#REF!</definedName>
    <definedName name="__obl15">#REF!</definedName>
    <definedName name="__obl16" localSheetId="0">#REF!</definedName>
    <definedName name="__obl16">#REF!</definedName>
    <definedName name="__obl17" localSheetId="0">#REF!</definedName>
    <definedName name="__obl17">#REF!</definedName>
    <definedName name="__obl1710" localSheetId="0">#REF!</definedName>
    <definedName name="__obl1710">#REF!</definedName>
    <definedName name="__obl1711" localSheetId="0">#REF!</definedName>
    <definedName name="__obl1711">#REF!</definedName>
    <definedName name="__obl1712" localSheetId="0">#REF!</definedName>
    <definedName name="__obl1712">#REF!</definedName>
    <definedName name="__obl1713" localSheetId="0">#REF!</definedName>
    <definedName name="__obl1713">#REF!</definedName>
    <definedName name="__obl1714" localSheetId="0">#REF!</definedName>
    <definedName name="__obl1714">#REF!</definedName>
    <definedName name="__obl1715" localSheetId="0">#REF!</definedName>
    <definedName name="__obl1715">#REF!</definedName>
    <definedName name="__obl1716" localSheetId="0">#REF!</definedName>
    <definedName name="__obl1716">#REF!</definedName>
    <definedName name="__obl1717" localSheetId="0">#REF!</definedName>
    <definedName name="__obl1717">#REF!</definedName>
    <definedName name="__obl1718" localSheetId="0">#REF!</definedName>
    <definedName name="__obl1718">#REF!</definedName>
    <definedName name="__obl1719" localSheetId="0">#REF!</definedName>
    <definedName name="__obl1719">#REF!</definedName>
    <definedName name="__obl173" localSheetId="0">#REF!</definedName>
    <definedName name="__obl173">#REF!</definedName>
    <definedName name="__obl174" localSheetId="0">#REF!</definedName>
    <definedName name="__obl174">#REF!</definedName>
    <definedName name="__obl175" localSheetId="0">#REF!</definedName>
    <definedName name="__obl175">#REF!</definedName>
    <definedName name="__obl176" localSheetId="0">#REF!</definedName>
    <definedName name="__obl176">#REF!</definedName>
    <definedName name="__obl177" localSheetId="0">#REF!</definedName>
    <definedName name="__obl177">#REF!</definedName>
    <definedName name="__obl178" localSheetId="0">#REF!</definedName>
    <definedName name="__obl178">#REF!</definedName>
    <definedName name="__obl179" localSheetId="0">#REF!</definedName>
    <definedName name="__obl179">#REF!</definedName>
    <definedName name="__obl18" localSheetId="0">#REF!</definedName>
    <definedName name="__obl18">#REF!</definedName>
    <definedName name="__obl181" localSheetId="0">#REF!</definedName>
    <definedName name="__obl181">#REF!</definedName>
    <definedName name="__obl1816" localSheetId="0">#REF!</definedName>
    <definedName name="__obl1816">#REF!</definedName>
    <definedName name="__obl1820" localSheetId="0">#REF!</definedName>
    <definedName name="__obl1820">#REF!</definedName>
    <definedName name="__obl1821" localSheetId="0">#REF!</definedName>
    <definedName name="__obl1821">#REF!</definedName>
    <definedName name="__obl1822" localSheetId="0">#REF!</definedName>
    <definedName name="__obl1822">#REF!</definedName>
    <definedName name="__obl1823" localSheetId="0">#REF!</definedName>
    <definedName name="__obl1823">#REF!</definedName>
    <definedName name="__obl1824" localSheetId="0">#REF!</definedName>
    <definedName name="__obl1824">#REF!</definedName>
    <definedName name="__obl1825" localSheetId="0">#REF!</definedName>
    <definedName name="__obl1825">#REF!</definedName>
    <definedName name="__obl1826" localSheetId="0">#REF!</definedName>
    <definedName name="__obl1826">#REF!</definedName>
    <definedName name="__obl1827" localSheetId="0">#REF!</definedName>
    <definedName name="__obl1827">#REF!</definedName>
    <definedName name="__obl1828" localSheetId="0">#REF!</definedName>
    <definedName name="__obl1828">#REF!</definedName>
    <definedName name="__obl1829" localSheetId="0">#REF!</definedName>
    <definedName name="__obl1829">#REF!</definedName>
    <definedName name="__obl183" localSheetId="0">#REF!</definedName>
    <definedName name="__obl183">#REF!</definedName>
    <definedName name="__obl1831" localSheetId="0">#REF!</definedName>
    <definedName name="__obl1831">#REF!</definedName>
    <definedName name="__obl1832" localSheetId="0">#REF!</definedName>
    <definedName name="__obl1832">#REF!</definedName>
    <definedName name="__obl184" localSheetId="0">#REF!</definedName>
    <definedName name="__obl184">#REF!</definedName>
    <definedName name="__obl185" localSheetId="0">#REF!</definedName>
    <definedName name="__obl185">#REF!</definedName>
    <definedName name="__obl186" localSheetId="0">#REF!</definedName>
    <definedName name="__obl186">#REF!</definedName>
    <definedName name="__obl187" localSheetId="0">#REF!</definedName>
    <definedName name="__obl187">#REF!</definedName>
    <definedName name="_NS" localSheetId="1">Scheduled_Payment+Extra_Payment</definedName>
    <definedName name="_NS">Scheduled_Payment+Extra_Payment</definedName>
    <definedName name="_obl11" localSheetId="2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0">#REF!</definedName>
    <definedName name="_obl12">#REF!</definedName>
    <definedName name="_obl13" localSheetId="2">#REF!</definedName>
    <definedName name="_obl13" localSheetId="0">#REF!</definedName>
    <definedName name="_obl13">#REF!</definedName>
    <definedName name="_obl14" localSheetId="2">#REF!</definedName>
    <definedName name="_obl14" localSheetId="0">#REF!</definedName>
    <definedName name="_obl14">#REF!</definedName>
    <definedName name="_obl15" localSheetId="2">#REF!</definedName>
    <definedName name="_obl15" localSheetId="0">#REF!</definedName>
    <definedName name="_obl15">#REF!</definedName>
    <definedName name="_obl16" localSheetId="2">#REF!</definedName>
    <definedName name="_obl16" localSheetId="0">#REF!</definedName>
    <definedName name="_obl16">#REF!</definedName>
    <definedName name="_obl17" localSheetId="2">#REF!</definedName>
    <definedName name="_obl17" localSheetId="0">#REF!</definedName>
    <definedName name="_obl17">#REF!</definedName>
    <definedName name="_obl1710" localSheetId="2">#REF!</definedName>
    <definedName name="_obl1710" localSheetId="0">#REF!</definedName>
    <definedName name="_obl1710">#REF!</definedName>
    <definedName name="_obl1711" localSheetId="2">#REF!</definedName>
    <definedName name="_obl1711" localSheetId="0">#REF!</definedName>
    <definedName name="_obl1711">#REF!</definedName>
    <definedName name="_obl1712" localSheetId="2">#REF!</definedName>
    <definedName name="_obl1712" localSheetId="0">#REF!</definedName>
    <definedName name="_obl1712">#REF!</definedName>
    <definedName name="_obl1713" localSheetId="2">#REF!</definedName>
    <definedName name="_obl1713" localSheetId="0">#REF!</definedName>
    <definedName name="_obl1713">#REF!</definedName>
    <definedName name="_obl1714" localSheetId="2">#REF!</definedName>
    <definedName name="_obl1714" localSheetId="0">#REF!</definedName>
    <definedName name="_obl1714">#REF!</definedName>
    <definedName name="_obl1715" localSheetId="2">#REF!</definedName>
    <definedName name="_obl1715" localSheetId="0">#REF!</definedName>
    <definedName name="_obl1715">#REF!</definedName>
    <definedName name="_obl1716" localSheetId="2">#REF!</definedName>
    <definedName name="_obl1716" localSheetId="0">#REF!</definedName>
    <definedName name="_obl1716">#REF!</definedName>
    <definedName name="_obl1717" localSheetId="2">#REF!</definedName>
    <definedName name="_obl1717" localSheetId="0">#REF!</definedName>
    <definedName name="_obl1717">#REF!</definedName>
    <definedName name="_obl1718" localSheetId="2">#REF!</definedName>
    <definedName name="_obl1718" localSheetId="0">#REF!</definedName>
    <definedName name="_obl1718">#REF!</definedName>
    <definedName name="_obl1719" localSheetId="2">#REF!</definedName>
    <definedName name="_obl1719" localSheetId="0">#REF!</definedName>
    <definedName name="_obl1719">#REF!</definedName>
    <definedName name="_obl173" localSheetId="2">#REF!</definedName>
    <definedName name="_obl173" localSheetId="0">#REF!</definedName>
    <definedName name="_obl173">#REF!</definedName>
    <definedName name="_obl174" localSheetId="2">#REF!</definedName>
    <definedName name="_obl174" localSheetId="0">#REF!</definedName>
    <definedName name="_obl174">#REF!</definedName>
    <definedName name="_obl175" localSheetId="2">#REF!</definedName>
    <definedName name="_obl175" localSheetId="0">#REF!</definedName>
    <definedName name="_obl175">#REF!</definedName>
    <definedName name="_obl176" localSheetId="2">#REF!</definedName>
    <definedName name="_obl176" localSheetId="0">#REF!</definedName>
    <definedName name="_obl176">#REF!</definedName>
    <definedName name="_obl177" localSheetId="2">#REF!</definedName>
    <definedName name="_obl177" localSheetId="0">#REF!</definedName>
    <definedName name="_obl177">#REF!</definedName>
    <definedName name="_obl178" localSheetId="2">#REF!</definedName>
    <definedName name="_obl178" localSheetId="0">#REF!</definedName>
    <definedName name="_obl178">#REF!</definedName>
    <definedName name="_obl179" localSheetId="2">#REF!</definedName>
    <definedName name="_obl179" localSheetId="0">#REF!</definedName>
    <definedName name="_obl179">#REF!</definedName>
    <definedName name="_obl18" localSheetId="2">#REF!</definedName>
    <definedName name="_obl18" localSheetId="0">#REF!</definedName>
    <definedName name="_obl18">#REF!</definedName>
    <definedName name="_obl181" localSheetId="2">#REF!</definedName>
    <definedName name="_obl181" localSheetId="0">#REF!</definedName>
    <definedName name="_obl181">#REF!</definedName>
    <definedName name="_obl1816" localSheetId="2">#REF!</definedName>
    <definedName name="_obl1816" localSheetId="0">#REF!</definedName>
    <definedName name="_obl1816">#REF!</definedName>
    <definedName name="_obl1820" localSheetId="2">#REF!</definedName>
    <definedName name="_obl1820" localSheetId="0">#REF!</definedName>
    <definedName name="_obl1820">#REF!</definedName>
    <definedName name="_obl1821" localSheetId="2">#REF!</definedName>
    <definedName name="_obl1821" localSheetId="0">#REF!</definedName>
    <definedName name="_obl1821">#REF!</definedName>
    <definedName name="_obl1822" localSheetId="2">#REF!</definedName>
    <definedName name="_obl1822" localSheetId="0">#REF!</definedName>
    <definedName name="_obl1822">#REF!</definedName>
    <definedName name="_obl1823" localSheetId="2">#REF!</definedName>
    <definedName name="_obl1823" localSheetId="0">#REF!</definedName>
    <definedName name="_obl1823">#REF!</definedName>
    <definedName name="_obl1824" localSheetId="2">#REF!</definedName>
    <definedName name="_obl1824" localSheetId="0">#REF!</definedName>
    <definedName name="_obl1824">#REF!</definedName>
    <definedName name="_obl1825" localSheetId="2">#REF!</definedName>
    <definedName name="_obl1825" localSheetId="0">#REF!</definedName>
    <definedName name="_obl1825">#REF!</definedName>
    <definedName name="_obl1826" localSheetId="2">#REF!</definedName>
    <definedName name="_obl1826" localSheetId="0">#REF!</definedName>
    <definedName name="_obl1826">#REF!</definedName>
    <definedName name="_obl1827" localSheetId="2">#REF!</definedName>
    <definedName name="_obl1827" localSheetId="0">#REF!</definedName>
    <definedName name="_obl1827">#REF!</definedName>
    <definedName name="_obl1828" localSheetId="2">#REF!</definedName>
    <definedName name="_obl1828" localSheetId="0">#REF!</definedName>
    <definedName name="_obl1828">#REF!</definedName>
    <definedName name="_obl1829" localSheetId="2">#REF!</definedName>
    <definedName name="_obl1829" localSheetId="0">#REF!</definedName>
    <definedName name="_obl1829">#REF!</definedName>
    <definedName name="_obl183" localSheetId="2">#REF!</definedName>
    <definedName name="_obl183" localSheetId="0">#REF!</definedName>
    <definedName name="_obl183">#REF!</definedName>
    <definedName name="_obl1831" localSheetId="2">#REF!</definedName>
    <definedName name="_obl1831" localSheetId="0">#REF!</definedName>
    <definedName name="_obl1831">#REF!</definedName>
    <definedName name="_obl1832" localSheetId="2">#REF!</definedName>
    <definedName name="_obl1832" localSheetId="0">#REF!</definedName>
    <definedName name="_obl1832">#REF!</definedName>
    <definedName name="_obl184" localSheetId="2">#REF!</definedName>
    <definedName name="_obl184" localSheetId="0">#REF!</definedName>
    <definedName name="_obl184">#REF!</definedName>
    <definedName name="_obl185" localSheetId="2">#REF!</definedName>
    <definedName name="_obl185" localSheetId="0">#REF!</definedName>
    <definedName name="_obl185">#REF!</definedName>
    <definedName name="_obl186" localSheetId="2">#REF!</definedName>
    <definedName name="_obl186" localSheetId="0">#REF!</definedName>
    <definedName name="_obl186">#REF!</definedName>
    <definedName name="_obl187" localSheetId="2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DATE(YEAR([2]!Loan_Start),MONTH([2]!Loan_Start)+Payment_Number,DAY([2]!Loan_Start))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DATE(YEAR([2]!Loan_Start),MONTH([2]!Loan_Start)+Payment_Number,DAY([2]!Loan_Start))</definedName>
    <definedName name="_VZT22" localSheetId="1">DATE(YEAR([2]!Loan_Start),MONTH([2]!Loan_Start)+Payment_Number,DAY([2]!Loan_Start))</definedName>
    <definedName name="_VZT22">DATE(YEAR([2]!Loan_Start),MONTH([2]!Loan_Start)+Payment_Number,DAY([2]!Loan_Start))</definedName>
    <definedName name="_vzt3" localSheetId="2">'[3]Rekapitulace roz.  vč. kapitol'!#REF!</definedName>
    <definedName name="_vzt3" localSheetId="0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>'[3]Rekapitulace roz.  vč. kapitol'!#REF!</definedName>
    <definedName name="a" localSheetId="2">'[4]F.1.4.5. ZZTI'!#REF!</definedName>
    <definedName name="a" localSheetId="0">'[4]F.1.4.5. ZZTI'!#REF!</definedName>
    <definedName name="a" localSheetId="1">'[5]F.1.4.5. ZZTI'!#REF!</definedName>
    <definedName name="a">'[4]F.1.4.5. ZZTI'!#REF!</definedName>
    <definedName name="aaaaaaaa" localSheetId="2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0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0">'[3]Rekapitulace roz.  vč. kapitol'!#REF!</definedName>
    <definedName name="body_celkem" localSheetId="1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0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2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KL!$F$35</definedName>
    <definedName name="celkrozp" localSheetId="2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0">'[4]F.1.4.5. ZZTI'!#REF!</definedName>
    <definedName name="dod" localSheetId="1">'[5]F.1.4.5. ZZTI'!#REF!</definedName>
    <definedName name="dod">'[4]F.1.4.5. ZZTI'!#REF!</definedName>
    <definedName name="Dodavka" localSheetId="2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0">'[6]002-A.1.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0">#REF!</definedName>
    <definedName name="Extra_Pay">#REF!</definedName>
    <definedName name="f" localSheetId="2">#REF!</definedName>
    <definedName name="f" localSheetId="0">#REF!</definedName>
    <definedName name="f">#REF!</definedName>
    <definedName name="Full_Print" localSheetId="2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0">'[4]F.1.4.5. ZZTI'!#REF!</definedName>
    <definedName name="ha" localSheetId="1">'[5]F.1.4.5. ZZTI'!#REF!</definedName>
    <definedName name="ha">'[4]F.1.4.5. ZZTI'!#REF!</definedName>
    <definedName name="Header_Row" localSheetId="2">ROW(#REF!)</definedName>
    <definedName name="Header_Row">ROW(#REF!)</definedName>
    <definedName name="hovno" localSheetId="2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0">#REF!</definedName>
    <definedName name="HSV">#REF!</definedName>
    <definedName name="HSV0" localSheetId="2">#REF!</definedName>
    <definedName name="HSV0" localSheetId="0">'[6]002-A.1. Archstav  reseni'!#REF!</definedName>
    <definedName name="HSV0" localSheetId="1">#REF!</definedName>
    <definedName name="HSV0">#REF!</definedName>
    <definedName name="HZS" localSheetId="2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0">'[6]002-A.1.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0">#REF!</definedName>
    <definedName name="JKSO">#REF!</definedName>
    <definedName name="jzzuggt" localSheetId="2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0">#REF!</definedName>
    <definedName name="Mont">#REF!</definedName>
    <definedName name="Montaz0" localSheetId="2">#REF!</definedName>
    <definedName name="Montaz0" localSheetId="0">'[6]002-A.1. Archstav  reseni'!#REF!</definedName>
    <definedName name="Montaz0" localSheetId="1">#REF!</definedName>
    <definedName name="Montaz0">#REF!</definedName>
    <definedName name="mts" localSheetId="2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VÝR.'!$A$1:$I$89</definedName>
    <definedName name="_xlnm.Print_Area" localSheetId="0">KL!$A$1:$J$47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0">#REF!</definedName>
    <definedName name="pokusadres">#REF!</definedName>
    <definedName name="položka_A1" localSheetId="2">#REF!</definedName>
    <definedName name="položka_A1" localSheetId="0">#REF!</definedName>
    <definedName name="položka_A1">#REF!</definedName>
    <definedName name="položky" localSheetId="2">#REF!</definedName>
    <definedName name="položky" localSheetId="0">#REF!</definedName>
    <definedName name="položky">#REF!</definedName>
    <definedName name="pom_výp_zač" localSheetId="2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0">#REF!</definedName>
    <definedName name="prep_schem">#REF!</definedName>
    <definedName name="Princ" localSheetId="2">#REF!</definedName>
    <definedName name="Princ" localSheetId="0">#REF!</definedName>
    <definedName name="Princ">#REF!</definedName>
    <definedName name="Print_Area" localSheetId="0">KL!$A$1:$J$47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0">#REF!</definedName>
    <definedName name="PSV">#REF!</definedName>
    <definedName name="PSV0" localSheetId="2">#REF!</definedName>
    <definedName name="PSV0" localSheetId="0">'[6]002-A.1.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0">#REF!</definedName>
    <definedName name="SloupecCC">#REF!</definedName>
    <definedName name="SloupecCisloPol" localSheetId="2">#REF!</definedName>
    <definedName name="SloupecCisloPol" localSheetId="0">#REF!</definedName>
    <definedName name="SloupecCisloPol">#REF!</definedName>
    <definedName name="SloupecJC" localSheetId="2">#REF!</definedName>
    <definedName name="SloupecJC" localSheetId="0">#REF!</definedName>
    <definedName name="SloupecJC">#REF!</definedName>
    <definedName name="SloupecMJ" localSheetId="2">#REF!</definedName>
    <definedName name="SloupecMJ" localSheetId="0">#REF!</definedName>
    <definedName name="SloupecMJ">#REF!</definedName>
    <definedName name="SloupecMnozstvi" localSheetId="2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0">#REF!</definedName>
    <definedName name="SloupecNazPol">#REF!</definedName>
    <definedName name="SloupecPC" localSheetId="2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0">#REF!</definedName>
    <definedName name="ssss" localSheetId="1">#REF!</definedName>
    <definedName name="ssss">#REF!</definedName>
    <definedName name="StavbaCelkem" localSheetId="0">KL!$H$35</definedName>
    <definedName name="subslevy" localSheetId="2">#REF!</definedName>
    <definedName name="subslevy" localSheetId="0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0">'[3]Rekapitulace roz.  vč. kapitol'!#REF!</definedName>
    <definedName name="sum_kapitoly" localSheetId="1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0">'[6]002-A.1. Archstav  reseni'!#REF!</definedName>
    <definedName name="Typ" localSheetId="1">#REF!</definedName>
    <definedName name="Typ">#REF!</definedName>
    <definedName name="v" localSheetId="2">'[3]Rekapitulace roz.  vč. kapitol'!#REF!</definedName>
    <definedName name="v" localSheetId="0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0">#REF!</definedName>
    <definedName name="VRNKc">#REF!</definedName>
    <definedName name="VRNnazev" localSheetId="2">#REF!</definedName>
    <definedName name="VRNnazev" localSheetId="0">#REF!</definedName>
    <definedName name="VRNnazev">#REF!</definedName>
    <definedName name="VRNproc" localSheetId="2">#REF!</definedName>
    <definedName name="VRNproc" localSheetId="0">#REF!</definedName>
    <definedName name="VRNproc">#REF!</definedName>
    <definedName name="VRNzakl" localSheetId="2">#REF!</definedName>
    <definedName name="VRNzakl" localSheetId="0">#REF!</definedName>
    <definedName name="VRNzakl">#REF!</definedName>
    <definedName name="výpočty" localSheetId="2">#REF!</definedName>
    <definedName name="výpočty" localSheetId="0">#REF!</definedName>
    <definedName name="výpočty">#REF!</definedName>
    <definedName name="vystup" localSheetId="2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0">#REF!</definedName>
    <definedName name="Zakazka">#REF!</definedName>
    <definedName name="Zaklad22" localSheetId="2">#REF!</definedName>
    <definedName name="Zaklad22" localSheetId="0">#REF!</definedName>
    <definedName name="Zaklad22">#REF!</definedName>
    <definedName name="Zaklad5" localSheetId="2">#REF!</definedName>
    <definedName name="Zaklad5" localSheetId="0">#REF!</definedName>
    <definedName name="Zaklad5">#REF!</definedName>
    <definedName name="Zhotovitel" localSheetId="2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2" l="1"/>
  <c r="G10" i="32"/>
  <c r="G9" i="32"/>
  <c r="C12" i="32" l="1"/>
  <c r="G8" i="32"/>
  <c r="F76" i="24"/>
  <c r="G12" i="32" l="1"/>
  <c r="H33" i="28" s="1"/>
  <c r="G35" i="28" l="1"/>
  <c r="J20" i="28" s="1"/>
  <c r="I35" i="28"/>
  <c r="J21" i="28" s="1"/>
  <c r="H75" i="24" l="1"/>
  <c r="H76" i="24"/>
  <c r="F70" i="24"/>
  <c r="H70" i="24" s="1"/>
  <c r="F65" i="24"/>
  <c r="H65" i="24" s="1"/>
  <c r="F60" i="24"/>
  <c r="H60" i="24" s="1"/>
  <c r="F55" i="24"/>
  <c r="H55" i="24" s="1"/>
  <c r="F50" i="24"/>
  <c r="H50" i="24" s="1"/>
  <c r="F45" i="24"/>
  <c r="H45" i="24" s="1"/>
  <c r="F40" i="24"/>
  <c r="H40" i="24" s="1"/>
  <c r="F35" i="24"/>
  <c r="H35" i="24" s="1"/>
  <c r="F30" i="24"/>
  <c r="H30" i="24" s="1"/>
  <c r="F25" i="24"/>
  <c r="H25" i="24" s="1"/>
  <c r="F20" i="24"/>
  <c r="H20" i="24" s="1"/>
  <c r="F15" i="24"/>
  <c r="H15" i="24" s="1"/>
  <c r="F10" i="24"/>
  <c r="H10" i="24" s="1"/>
  <c r="H9" i="24" l="1"/>
  <c r="H8" i="24" s="1"/>
  <c r="H79" i="24" l="1"/>
  <c r="H81" i="24" s="1"/>
  <c r="H34" i="28" s="1"/>
  <c r="H35" i="28" l="1"/>
  <c r="J22" i="28" s="1"/>
  <c r="J24" i="28" s="1"/>
  <c r="J34" i="28"/>
  <c r="F34" i="28" l="1"/>
  <c r="J33" i="28"/>
  <c r="J35" i="28" s="1"/>
  <c r="J23" i="28" s="1"/>
  <c r="J25" i="28" s="1"/>
  <c r="F33" i="28" l="1"/>
  <c r="F35" i="28" s="1"/>
</calcChain>
</file>

<file path=xl/sharedStrings.xml><?xml version="1.0" encoding="utf-8"?>
<sst xmlns="http://schemas.openxmlformats.org/spreadsheetml/2006/main" count="227" uniqueCount="140">
  <si>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</si>
  <si>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</si>
  <si>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</si>
  <si>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</si>
  <si>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</si>
  <si>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</si>
  <si>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</si>
  <si>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</si>
  <si>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</si>
  <si>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</si>
  <si>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</si>
  <si>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</si>
  <si>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</si>
  <si>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</si>
  <si>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</si>
  <si>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</si>
  <si>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</si>
  <si>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</si>
  <si>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</si>
  <si>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</si>
  <si>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</si>
  <si>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</si>
  <si>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</si>
  <si>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</si>
  <si>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</si>
  <si>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</si>
  <si>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</si>
  <si>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</si>
  <si>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</si>
  <si>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</si>
  <si>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</si>
  <si>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</si>
  <si>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</si>
  <si>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</si>
  <si>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</si>
  <si>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</si>
  <si>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" 3. NP "</t>
  </si>
  <si>
    <t>Objekt:   D.1.1.c.07. VÝPIS OSTATNÍCH VÝROBKŮ</t>
  </si>
  <si>
    <t>" V ceně veškeré nutné příslušenství a vybavení dle PD. "</t>
  </si>
  <si>
    <t>" Cena vč. příslušenství dle PD. "</t>
  </si>
  <si>
    <t>D+M Nádoba na zbytky s podstavcem - Specifikace dle PD - D.1.1.c.07. VÝPIS OSTATNÍCH VÝROBKŮ - G1</t>
  </si>
  <si>
    <t>D+M Nerezový stůl - Specifikace dle PD - D.1.1.c.07. VÝPIS OSTATNÍCH VÝROBKŮ - G2</t>
  </si>
  <si>
    <t>D+M Teplá výdejní vana - Specifikace dle PD - D.1.1.c.07. VÝPIS OSTATNÍCH VÝROBKŮ - G3</t>
  </si>
  <si>
    <t>D+M Zásobník na talíře - Specifikace dle PD - D.1.1.c.07. VÝPIS OSTATNÍCH VÝROBKŮ - G4</t>
  </si>
  <si>
    <t>D+M Dvouplášťová myčka nádobí - Specifikace dle PD - D.1.1.c.07. VÝPIS OSTATNÍCH VÝROBKŮ - G6</t>
  </si>
  <si>
    <t>D+M Nástěnná skříňka - Specifikace dle PD - D.1.1.c.07. VÝPIS OSTATNÍCH VÝROBKŮ - G7</t>
  </si>
  <si>
    <t>D+M Nástěnná skříňka - Specifikace dle PD - D.1.1.c.07. VÝPIS OSTATNÍCH VÝROBKŮ - G9</t>
  </si>
  <si>
    <t>D+M Nerezový regál - Specifikace dle PD - D.1.1.c.07. VÝPIS OSTATNÍCH VÝROBKŮ - G10</t>
  </si>
  <si>
    <t>D+M Výdejní linka - Specifikace dle PD - D.1.1.c.07. VÝPIS OSTATNÍCH VÝROBKŮ - G11</t>
  </si>
  <si>
    <t>D+M Lednice - Specifikace dle PD - D.1.1.c.07. VÝPIS OSTATNÍCH VÝROBKŮ - G12</t>
  </si>
  <si>
    <t>D+M Zásobník na příbory - Specifikace dle PD - D.1.1.c.07. VÝPIS OSTATNÍCH VÝROBKŮ - G13</t>
  </si>
  <si>
    <t>D+M Vozík na gastronádoby - Specifikace dle PD - D.1.1.c.07. VÝPIS OSTATNÍCH VÝROBKŮ - G14</t>
  </si>
  <si>
    <t>D+M Nerezová police - Specifikace dle PD - D.1.1.c.07. VÝPIS OSTATNÍCH VÝROBKŮ - G15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</si>
  <si>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</si>
  <si>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</si>
  <si>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</si>
  <si>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</si>
  <si>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 2024 01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</si>
  <si>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</si>
  <si>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</si>
  <si>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</si>
  <si>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</si>
  <si>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</si>
  <si>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</si>
  <si>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</si>
  <si>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</si>
  <si>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</si>
  <si>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</si>
  <si>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</si>
  <si>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</si>
  <si>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</si>
  <si>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</si>
  <si>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</si>
  <si>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</si>
  <si>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</si>
  <si>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</si>
  <si>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</si>
  <si>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</si>
  <si>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</si>
  <si>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</si>
  <si>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</si>
  <si>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</si>
  <si>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</si>
  <si>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</si>
  <si>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</si>
  <si>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</si>
  <si>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</si>
  <si>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</si>
  <si>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</si>
  <si>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Část:  GASTRO VYBAVENÍ</t>
  </si>
  <si>
    <t>Datum: 07/2024</t>
  </si>
  <si>
    <t>Dostavba Domova pro seniory ve Vrchlabí - PD
GASTRO VYBAVENÍ</t>
  </si>
  <si>
    <t>998790253 SPC</t>
  </si>
  <si>
    <t>Přesun hmot ruční pro ostatní výrobky v objektech v do 24 m</t>
  </si>
  <si>
    <t>D.1.1.c.07. VÝPIS OSTATNÍCH VÝROBKŮ - GASTRO VYBAVENÍ</t>
  </si>
  <si>
    <t>" Nádoba na zbytky s celonerezovým podstavcem v. 300 mm.
Nádoba vč. várnice o objemu 40 l.
Celkový rozměr: 750×700×900 mm. "</t>
  </si>
  <si>
    <t>" Celonerezový pracovní stůl s policemi a dvířky.
Rozměr: 1500×700×900 mm. "</t>
  </si>
  <si>
    <t>" Dvouplášťová myčka nádobí v celonerezovém provedení, elektronicky ovládaná.
Součástí je koš 500×500 mm, košíček na příbory. 
Spotřeba vody na 1 mycí cyklus - 2 l.
Součástí také odpadové čerpadlo. "</t>
  </si>
  <si>
    <t>" Nástěnná skříňka celonerezová s nerezovými policemi a dvířky.
Rozměr 2400×350 mm. "</t>
  </si>
  <si>
    <t>" Nástěnná skříňka celonerezová s nerezovými policemi a dvířky. 
Rozměr 1700×350 mm. "</t>
  </si>
  <si>
    <t>" Nerezový regál s pěti policemi.
Rozměr:800×400×1800 mm. "</t>
  </si>
  <si>
    <t>" Zásobník na příbory s přihrádkami v celonerezovém provedení. "</t>
  </si>
  <si>
    <t>" Vozík na gastronádoby celonerezový  se 2 policemi a 4 kolečky (2 kolečka brzdná)
Maximmální zátěž police: 50 kg.
Rozměr: 860×540×940 mm. "</t>
  </si>
  <si>
    <t>" Nerezová police nástěnná kotvená do zárubně dveří.
Rozměr: 1200×200 mm. "</t>
  </si>
  <si>
    <t>" Výdejní linka - dráha na tácy z celonerezové tuhé konstrukce tvořené z jäklů pevně spojených s konzolami. 
Připevnění na čelní stěnu výdejní linky
Rozměr 4500×300 mm. "</t>
  </si>
  <si>
    <t>" Teplá výdejní vana dělená na 4 GN 1/1 - 200 mm. 
Konstrukce tuhá samonosná celonerezová s nohami opatřenými seřiditelnými patkami a s policemi ve spodní části.
V pracovní desce vevařena vyhřívaná vana s dvojitým pláštěm opatřena výtokovým ventilem.
Součástí je mj, kapilární termostat kombinován s vypínačem umístěn v ovládacím panelu.
Vrchní nerezové deska tl. 40 mm.
Vana napojena na vodu a odpad. "</t>
  </si>
  <si>
    <t>790940101 SPC</t>
  </si>
  <si>
    <t>790940102 SPC</t>
  </si>
  <si>
    <t>790940103 SPC</t>
  </si>
  <si>
    <t>790940104 SPC</t>
  </si>
  <si>
    <t>790940105 SPC</t>
  </si>
  <si>
    <t>790940106 SPC</t>
  </si>
  <si>
    <t>790940107 SPC</t>
  </si>
  <si>
    <t>790940108 SPC</t>
  </si>
  <si>
    <t>790940109 SPC</t>
  </si>
  <si>
    <t>790940110 SPC</t>
  </si>
  <si>
    <t>790940111 SPC</t>
  </si>
  <si>
    <t>790940112 SPC</t>
  </si>
  <si>
    <t>790940113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</si>
  <si>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</si>
  <si>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</si>
  <si>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</si>
  <si>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</si>
  <si>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</si>
  <si>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</si>
  <si>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010001000 RTO</t>
  </si>
  <si>
    <t>Projektové a další práce</t>
  </si>
  <si>
    <t>030001000 RTO</t>
  </si>
  <si>
    <t>Zařízení staveniště vč. příslušenství - zřízení, pronájem, zrušení</t>
  </si>
  <si>
    <t>070001000 RTO</t>
  </si>
  <si>
    <t>Provozní vlivy - úklid apod.</t>
  </si>
  <si>
    <t>090001000 RTO</t>
  </si>
  <si>
    <t>Ostatní náklady - vzorkování apod.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</si>
  <si>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</si>
  <si>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</si>
  <si>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</si>
  <si>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Soupis prací</t>
  </si>
  <si>
    <t>SOUPIS PRACÍ</t>
  </si>
  <si>
    <r>
      <t xml:space="preserve">" Lednice - bílá profi chladící skříň s prosklenými dveřmi </t>
    </r>
    <r>
      <rPr>
        <sz val="8"/>
        <color rgb="FFFF0000"/>
        <rFont val="Arial CE"/>
        <family val="2"/>
        <charset val="238"/>
      </rPr>
      <t>(1×)</t>
    </r>
    <r>
      <rPr>
        <sz val="8"/>
        <color indexed="12"/>
        <rFont val="Arial CE"/>
        <family val="2"/>
        <charset val="238"/>
      </rPr>
      <t xml:space="preserve"> o objemu min. </t>
    </r>
    <r>
      <rPr>
        <sz val="8"/>
        <color rgb="FFFF0000"/>
        <rFont val="Arial CE"/>
        <family val="2"/>
        <charset val="238"/>
      </rPr>
      <t>333 l</t>
    </r>
    <r>
      <rPr>
        <sz val="8"/>
        <color indexed="12"/>
        <rFont val="Arial CE"/>
        <family val="2"/>
        <charset val="238"/>
      </rPr>
      <t xml:space="preserve"> se 6 roštovými policemi.
Vybavení: ventilované chlazení, digitální termostat, automatické odtávání, led osvětlení.
Rozměr: 600×600×2000 mm. "</t>
    </r>
  </si>
  <si>
    <r>
      <t xml:space="preserve">" Zásobník na talíře - pojízdný výdejní vozík na talíře a misky, </t>
    </r>
    <r>
      <rPr>
        <sz val="8"/>
        <color rgb="FFFF0000"/>
        <rFont val="Arial CE"/>
        <family val="2"/>
        <charset val="238"/>
      </rPr>
      <t>jednotubusový</t>
    </r>
    <r>
      <rPr>
        <sz val="8"/>
        <color indexed="12"/>
        <rFont val="Arial CE"/>
        <family val="2"/>
        <charset val="238"/>
      </rPr>
      <t xml:space="preserve"> s ohřevem. se 4 kolečky Ø 100 mm pro manipulaci, kdy dvě jsou vybaveny aretační brzdou
Výška talířů dle tažných pružin.
Vnitřní prostor vyhříván topným tělesem.
Rozměr: </t>
    </r>
    <r>
      <rPr>
        <sz val="8"/>
        <color rgb="FFFF0000"/>
        <rFont val="Arial CE"/>
        <family val="2"/>
        <charset val="238"/>
      </rPr>
      <t>490×555</t>
    </r>
    <r>
      <rPr>
        <sz val="8"/>
        <color indexed="12"/>
        <rFont val="Arial CE"/>
        <family val="2"/>
        <charset val="238"/>
      </rPr>
      <t>×900 mm.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</si>
</sst>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#,##0.000"/>
    <numFmt numFmtId="166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b/>
      <sz val="8.5"/>
      <color rgb="FFFF0000"/>
      <name val="MS Sans Serif"/>
      <charset val="238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rgb="FFFF0000"/>
      <name val="Arial CE"/>
      <family val="2"/>
    </font>
    <font>
      <sz val="8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3" fillId="0" borderId="0"/>
    <xf numFmtId="0" fontId="12" fillId="0" borderId="0" applyAlignment="0">
      <alignment vertical="top" wrapText="1"/>
      <protection locked="0"/>
    </xf>
    <xf numFmtId="0" fontId="15" fillId="0" borderId="0" applyFill="0" applyBorder="0" applyProtection="0"/>
    <xf numFmtId="0" fontId="16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8" fillId="0" borderId="0"/>
    <xf numFmtId="0" fontId="12" fillId="0" borderId="0" applyAlignment="0">
      <alignment vertical="top" wrapText="1"/>
      <protection locked="0"/>
    </xf>
    <xf numFmtId="0" fontId="17" fillId="0" borderId="0"/>
    <xf numFmtId="0" fontId="18" fillId="0" borderId="0" applyFont="0" applyFill="0" applyBorder="0" applyAlignment="0" applyProtection="0"/>
    <xf numFmtId="0" fontId="16" fillId="0" borderId="0"/>
    <xf numFmtId="0" fontId="19" fillId="0" borderId="0"/>
    <xf numFmtId="0" fontId="13" fillId="0" borderId="0"/>
    <xf numFmtId="0" fontId="13" fillId="0" borderId="0"/>
    <xf numFmtId="0" fontId="21" fillId="0" borderId="0" applyAlignment="0">
      <alignment vertical="top" wrapText="1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 applyAlignment="0">
      <alignment vertical="top" wrapText="1"/>
      <protection locked="0"/>
    </xf>
    <xf numFmtId="0" fontId="21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2" fillId="0" borderId="0" applyNumberFormat="0" applyFill="0" applyBorder="0" applyAlignment="0" applyProtection="0">
      <alignment vertical="top" wrapText="1"/>
      <protection locked="0"/>
    </xf>
    <xf numFmtId="0" fontId="4" fillId="0" borderId="0"/>
    <xf numFmtId="0" fontId="19" fillId="0" borderId="0"/>
    <xf numFmtId="0" fontId="3" fillId="0" borderId="0"/>
    <xf numFmtId="0" fontId="13" fillId="0" borderId="0"/>
    <xf numFmtId="0" fontId="28" fillId="0" borderId="0"/>
    <xf numFmtId="0" fontId="39" fillId="0" borderId="0" applyNumberFormat="0" applyFill="0" applyBorder="0" applyAlignment="0" applyProtection="0">
      <alignment vertical="top" wrapText="1"/>
      <protection locked="0"/>
    </xf>
    <xf numFmtId="0" fontId="28" fillId="0" borderId="0"/>
    <xf numFmtId="0" fontId="12" fillId="0" borderId="0" applyAlignment="0">
      <alignment vertical="top" wrapText="1"/>
      <protection locked="0"/>
    </xf>
    <xf numFmtId="0" fontId="2" fillId="0" borderId="0"/>
    <xf numFmtId="0" fontId="12" fillId="0" borderId="0" applyAlignment="0">
      <alignment vertical="top" wrapText="1"/>
      <protection locked="0"/>
    </xf>
    <xf numFmtId="0" fontId="13" fillId="0" borderId="0"/>
    <xf numFmtId="0" fontId="19" fillId="0" borderId="0"/>
    <xf numFmtId="0" fontId="44" fillId="0" borderId="0" applyNumberFormat="0" applyFill="0" applyBorder="0" applyAlignment="0" applyProtection="0"/>
    <xf numFmtId="0" fontId="16" fillId="0" borderId="0"/>
    <xf numFmtId="0" fontId="48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3" fillId="0" borderId="0"/>
  </cellStyleXfs>
  <cellXfs count="268">
    <xf numFmtId="0" fontId="0" fillId="0" borderId="0" xfId="0"/>
    <xf numFmtId="0" fontId="8" fillId="0" borderId="0" xfId="19" applyFont="1" applyAlignment="1" applyProtection="1">
      <alignment horizontal="left"/>
    </xf>
    <xf numFmtId="0" fontId="6" fillId="0" borderId="0" xfId="19" applyFont="1" applyAlignment="1" applyProtection="1">
      <alignment horizontal="left"/>
    </xf>
    <xf numFmtId="0" fontId="23" fillId="0" borderId="0" xfId="18" applyFill="1" applyBorder="1" applyAlignment="1" applyProtection="1"/>
    <xf numFmtId="0" fontId="23" fillId="0" borderId="0" xfId="18" applyFill="1" applyAlignment="1" applyProtection="1"/>
    <xf numFmtId="0" fontId="5" fillId="0" borderId="0" xfId="10" applyFont="1" applyAlignment="1" applyProtection="1">
      <alignment horizontal="left"/>
    </xf>
    <xf numFmtId="0" fontId="40" fillId="0" borderId="0" xfId="30" applyFont="1" applyFill="1" applyBorder="1" applyAlignment="1" applyProtection="1">
      <alignment horizontal="left" vertical="center"/>
    </xf>
    <xf numFmtId="0" fontId="48" fillId="0" borderId="0" xfId="39" applyAlignment="1" applyProtection="1">
      <alignment horizontal="left" vertical="center" wrapText="1"/>
    </xf>
    <xf numFmtId="0" fontId="23" fillId="0" borderId="0" xfId="18" applyFill="1" applyAlignment="1" applyProtection="1">
      <alignment vertical="center"/>
    </xf>
    <xf numFmtId="0" fontId="7" fillId="0" borderId="0" xfId="2" applyFont="1" applyAlignment="1" applyProtection="1">
      <alignment horizontal="left"/>
    </xf>
    <xf numFmtId="0" fontId="8" fillId="0" borderId="2" xfId="2" applyFont="1" applyBorder="1" applyAlignment="1" applyProtection="1">
      <alignment horizontal="left" wrapText="1"/>
    </xf>
    <xf numFmtId="0" fontId="8" fillId="0" borderId="2" xfId="2" applyFont="1" applyBorder="1" applyAlignment="1" applyProtection="1">
      <alignment horizontal="left" shrinkToFit="1"/>
    </xf>
    <xf numFmtId="0" fontId="16" fillId="0" borderId="0" xfId="15" applyFont="1"/>
    <xf numFmtId="0" fontId="46" fillId="0" borderId="0" xfId="15" applyFont="1" applyAlignment="1">
      <alignment horizontal="center"/>
    </xf>
    <xf numFmtId="0" fontId="46" fillId="0" borderId="0" xfId="15" applyFont="1"/>
    <xf numFmtId="0" fontId="16" fillId="0" borderId="0" xfId="15" applyFont="1" applyAlignment="1">
      <alignment horizontal="center"/>
    </xf>
    <xf numFmtId="0" fontId="16" fillId="0" borderId="0" xfId="15" applyFont="1" applyAlignment="1">
      <alignment vertical="center"/>
    </xf>
    <xf numFmtId="0" fontId="47" fillId="0" borderId="0" xfId="15" applyFont="1" applyAlignment="1">
      <alignment horizontal="left" vertical="center"/>
    </xf>
    <xf numFmtId="0" fontId="49" fillId="0" borderId="0" xfId="15" applyFont="1" applyAlignment="1">
      <alignment vertical="center"/>
    </xf>
    <xf numFmtId="14" fontId="50" fillId="0" borderId="0" xfId="15" applyNumberFormat="1" applyFont="1" applyAlignment="1">
      <alignment horizontal="left" vertical="center"/>
    </xf>
    <xf numFmtId="0" fontId="51" fillId="0" borderId="0" xfId="15" applyFont="1" applyAlignment="1">
      <alignment horizontal="left"/>
    </xf>
    <xf numFmtId="0" fontId="47" fillId="0" borderId="0" xfId="15" applyFont="1" applyAlignment="1">
      <alignment horizontal="left" vertical="top" wrapText="1"/>
    </xf>
    <xf numFmtId="0" fontId="13" fillId="0" borderId="0" xfId="15" applyAlignment="1">
      <alignment vertical="top" wrapText="1"/>
    </xf>
    <xf numFmtId="0" fontId="49" fillId="0" borderId="0" xfId="15" applyFont="1"/>
    <xf numFmtId="14" fontId="50" fillId="0" borderId="0" xfId="15" applyNumberFormat="1" applyFont="1" applyAlignment="1">
      <alignment horizontal="left"/>
    </xf>
    <xf numFmtId="0" fontId="49" fillId="0" borderId="0" xfId="15" applyFont="1" applyAlignment="1">
      <alignment horizontal="left" vertical="center"/>
    </xf>
    <xf numFmtId="0" fontId="16" fillId="0" borderId="0" xfId="15" applyFont="1" applyAlignment="1">
      <alignment horizontal="right"/>
    </xf>
    <xf numFmtId="0" fontId="16" fillId="0" borderId="0" xfId="15" applyFont="1" applyAlignment="1">
      <alignment horizontal="left"/>
    </xf>
    <xf numFmtId="0" fontId="52" fillId="3" borderId="7" xfId="15" applyFont="1" applyFill="1" applyBorder="1" applyAlignment="1">
      <alignment wrapText="1"/>
    </xf>
    <xf numFmtId="0" fontId="52" fillId="3" borderId="8" xfId="15" applyFont="1" applyFill="1" applyBorder="1" applyAlignment="1">
      <alignment wrapText="1"/>
    </xf>
    <xf numFmtId="0" fontId="52" fillId="3" borderId="9" xfId="15" applyFont="1" applyFill="1" applyBorder="1" applyAlignment="1">
      <alignment wrapText="1"/>
    </xf>
    <xf numFmtId="0" fontId="52" fillId="3" borderId="7" xfId="15" applyFont="1" applyFill="1" applyBorder="1" applyAlignment="1">
      <alignment horizontal="right" wrapText="1"/>
    </xf>
    <xf numFmtId="0" fontId="16" fillId="3" borderId="8" xfId="15" applyFont="1" applyFill="1" applyBorder="1"/>
    <xf numFmtId="0" fontId="52" fillId="3" borderId="8" xfId="15" applyFont="1" applyFill="1" applyBorder="1" applyAlignment="1">
      <alignment horizontal="right" wrapText="1"/>
    </xf>
    <xf numFmtId="0" fontId="49" fillId="3" borderId="9" xfId="15" applyFont="1" applyFill="1" applyBorder="1" applyAlignment="1">
      <alignment horizontal="right"/>
    </xf>
    <xf numFmtId="0" fontId="52" fillId="0" borderId="0" xfId="15" applyFont="1" applyAlignment="1">
      <alignment horizontal="left"/>
    </xf>
    <xf numFmtId="0" fontId="16" fillId="0" borderId="10" xfId="15" applyFont="1" applyBorder="1" applyAlignment="1">
      <alignment vertical="center"/>
    </xf>
    <xf numFmtId="1" fontId="16" fillId="0" borderId="0" xfId="15" applyNumberFormat="1" applyFont="1" applyAlignment="1">
      <alignment horizontal="right" vertical="center"/>
    </xf>
    <xf numFmtId="0" fontId="16" fillId="0" borderId="11" xfId="15" applyFont="1" applyBorder="1" applyAlignment="1">
      <alignment vertical="center"/>
    </xf>
    <xf numFmtId="4" fontId="16" fillId="0" borderId="12" xfId="15" applyNumberFormat="1" applyFont="1" applyBorder="1" applyAlignment="1">
      <alignment horizontal="right" vertical="center"/>
    </xf>
    <xf numFmtId="4" fontId="16" fillId="0" borderId="13" xfId="15" applyNumberFormat="1" applyFont="1" applyBorder="1" applyAlignment="1">
      <alignment horizontal="right" vertical="center"/>
    </xf>
    <xf numFmtId="4" fontId="16" fillId="0" borderId="14" xfId="15" applyNumberFormat="1" applyFont="1" applyBorder="1" applyAlignment="1">
      <alignment horizontal="right" vertical="center"/>
    </xf>
    <xf numFmtId="4" fontId="16" fillId="0" borderId="0" xfId="15" applyNumberFormat="1" applyFont="1" applyAlignment="1">
      <alignment vertical="center"/>
    </xf>
    <xf numFmtId="4" fontId="16" fillId="0" borderId="10" xfId="15" applyNumberFormat="1" applyFont="1" applyBorder="1" applyAlignment="1">
      <alignment horizontal="right" vertical="center"/>
    </xf>
    <xf numFmtId="4" fontId="16" fillId="0" borderId="0" xfId="15" applyNumberFormat="1" applyFont="1" applyAlignment="1">
      <alignment horizontal="right" vertical="center"/>
    </xf>
    <xf numFmtId="4" fontId="16" fillId="0" borderId="11" xfId="15" applyNumberFormat="1" applyFont="1" applyBorder="1" applyAlignment="1">
      <alignment horizontal="right" vertical="center"/>
    </xf>
    <xf numFmtId="4" fontId="49" fillId="0" borderId="10" xfId="15" applyNumberFormat="1" applyFont="1" applyBorder="1" applyAlignment="1">
      <alignment horizontal="right" vertical="center"/>
    </xf>
    <xf numFmtId="4" fontId="49" fillId="0" borderId="0" xfId="15" applyNumberFormat="1" applyFont="1" applyAlignment="1">
      <alignment horizontal="right" vertical="center"/>
    </xf>
    <xf numFmtId="4" fontId="16" fillId="0" borderId="15" xfId="15" applyNumberFormat="1" applyFont="1" applyBorder="1" applyAlignment="1">
      <alignment horizontal="right" vertical="center"/>
    </xf>
    <xf numFmtId="0" fontId="47" fillId="4" borderId="7" xfId="15" applyFont="1" applyFill="1" applyBorder="1" applyAlignment="1">
      <alignment vertical="center"/>
    </xf>
    <xf numFmtId="0" fontId="49" fillId="4" borderId="8" xfId="15" applyFont="1" applyFill="1" applyBorder="1" applyAlignment="1">
      <alignment vertical="center"/>
    </xf>
    <xf numFmtId="0" fontId="16" fillId="4" borderId="8" xfId="15" applyFont="1" applyFill="1" applyBorder="1" applyAlignment="1">
      <alignment vertical="center"/>
    </xf>
    <xf numFmtId="4" fontId="47" fillId="4" borderId="16" xfId="15" applyNumberFormat="1" applyFont="1" applyFill="1" applyBorder="1" applyAlignment="1">
      <alignment horizontal="right" vertical="center"/>
    </xf>
    <xf numFmtId="4" fontId="47" fillId="4" borderId="17" xfId="15" applyNumberFormat="1" applyFont="1" applyFill="1" applyBorder="1" applyAlignment="1">
      <alignment horizontal="right" vertical="center"/>
    </xf>
    <xf numFmtId="4" fontId="47" fillId="5" borderId="18" xfId="15" applyNumberFormat="1" applyFont="1" applyFill="1" applyBorder="1" applyAlignment="1">
      <alignment horizontal="right" vertical="center"/>
    </xf>
    <xf numFmtId="4" fontId="49" fillId="0" borderId="0" xfId="15" applyNumberFormat="1" applyFont="1" applyAlignment="1">
      <alignment vertical="center"/>
    </xf>
    <xf numFmtId="3" fontId="53" fillId="0" borderId="0" xfId="15" applyNumberFormat="1" applyFont="1"/>
    <xf numFmtId="4" fontId="16" fillId="0" borderId="0" xfId="15" applyNumberFormat="1" applyFont="1"/>
    <xf numFmtId="3" fontId="16" fillId="0" borderId="0" xfId="15" applyNumberFormat="1" applyFont="1"/>
    <xf numFmtId="0" fontId="47" fillId="0" borderId="0" xfId="15" applyFont="1" applyAlignment="1">
      <alignment horizontal="left"/>
    </xf>
    <xf numFmtId="4" fontId="46" fillId="0" borderId="0" xfId="15" applyNumberFormat="1" applyFont="1" applyAlignment="1">
      <alignment horizontal="center"/>
    </xf>
    <xf numFmtId="0" fontId="52" fillId="3" borderId="7" xfId="15" applyFont="1" applyFill="1" applyBorder="1" applyAlignment="1">
      <alignment vertical="center"/>
    </xf>
    <xf numFmtId="0" fontId="49" fillId="3" borderId="8" xfId="15" applyFont="1" applyFill="1" applyBorder="1" applyAlignment="1">
      <alignment vertical="center"/>
    </xf>
    <xf numFmtId="0" fontId="49" fillId="3" borderId="9" xfId="15" applyFont="1" applyFill="1" applyBorder="1" applyAlignment="1">
      <alignment vertical="center" wrapText="1"/>
    </xf>
    <xf numFmtId="4" fontId="49" fillId="3" borderId="19" xfId="15" applyNumberFormat="1" applyFont="1" applyFill="1" applyBorder="1" applyAlignment="1">
      <alignment horizontal="center" vertical="center" wrapText="1"/>
    </xf>
    <xf numFmtId="4" fontId="49" fillId="3" borderId="9" xfId="15" applyNumberFormat="1" applyFont="1" applyFill="1" applyBorder="1" applyAlignment="1">
      <alignment horizontal="center" vertical="center" wrapText="1"/>
    </xf>
    <xf numFmtId="0" fontId="16" fillId="2" borderId="0" xfId="15" applyFont="1" applyFill="1" applyAlignment="1">
      <alignment horizontal="left" vertical="center"/>
    </xf>
    <xf numFmtId="49" fontId="50" fillId="0" borderId="10" xfId="15" applyNumberFormat="1" applyFont="1" applyBorder="1" applyAlignment="1">
      <alignment horizontal="left"/>
    </xf>
    <xf numFmtId="0" fontId="50" fillId="0" borderId="0" xfId="15" applyFont="1" applyAlignment="1">
      <alignment horizontal="left"/>
    </xf>
    <xf numFmtId="0" fontId="50" fillId="0" borderId="0" xfId="15" applyFont="1"/>
    <xf numFmtId="166" fontId="50" fillId="0" borderId="0" xfId="15" applyNumberFormat="1" applyFont="1"/>
    <xf numFmtId="4" fontId="52" fillId="0" borderId="20" xfId="15" applyNumberFormat="1" applyFont="1" applyBorder="1" applyAlignment="1">
      <alignment horizontal="right"/>
    </xf>
    <xf numFmtId="4" fontId="50" fillId="0" borderId="20" xfId="15" applyNumberFormat="1" applyFont="1" applyBorder="1" applyAlignment="1">
      <alignment horizontal="right"/>
    </xf>
    <xf numFmtId="4" fontId="50" fillId="0" borderId="21" xfId="15" applyNumberFormat="1" applyFont="1" applyBorder="1" applyAlignment="1">
      <alignment horizontal="right"/>
    </xf>
    <xf numFmtId="3" fontId="16" fillId="0" borderId="0" xfId="15" applyNumberFormat="1" applyFont="1" applyAlignment="1">
      <alignment horizontal="center" vertical="center"/>
    </xf>
    <xf numFmtId="49" fontId="50" fillId="2" borderId="22" xfId="15" applyNumberFormat="1" applyFont="1" applyFill="1" applyBorder="1" applyAlignment="1">
      <alignment horizontal="left"/>
    </xf>
    <xf numFmtId="4" fontId="52" fillId="2" borderId="23" xfId="15" applyNumberFormat="1" applyFont="1" applyFill="1" applyBorder="1" applyAlignment="1">
      <alignment horizontal="right"/>
    </xf>
    <xf numFmtId="4" fontId="52" fillId="2" borderId="24" xfId="15" applyNumberFormat="1" applyFont="1" applyFill="1" applyBorder="1" applyAlignment="1">
      <alignment horizontal="right"/>
    </xf>
    <xf numFmtId="49" fontId="52" fillId="0" borderId="22" xfId="15" applyNumberFormat="1" applyFont="1" applyBorder="1" applyAlignment="1">
      <alignment horizontal="left"/>
    </xf>
    <xf numFmtId="4" fontId="52" fillId="0" borderId="23" xfId="15" applyNumberFormat="1" applyFont="1" applyBorder="1" applyAlignment="1">
      <alignment horizontal="right"/>
    </xf>
    <xf numFmtId="4" fontId="52" fillId="0" borderId="24" xfId="15" applyNumberFormat="1" applyFont="1" applyBorder="1" applyAlignment="1">
      <alignment horizontal="right"/>
    </xf>
    <xf numFmtId="3" fontId="53" fillId="0" borderId="0" xfId="15" applyNumberFormat="1" applyFont="1" applyAlignment="1">
      <alignment horizontal="right"/>
    </xf>
    <xf numFmtId="0" fontId="52" fillId="4" borderId="7" xfId="15" applyFont="1" applyFill="1" applyBorder="1" applyAlignment="1">
      <alignment vertical="center"/>
    </xf>
    <xf numFmtId="49" fontId="52" fillId="4" borderId="8" xfId="15" applyNumberFormat="1" applyFont="1" applyFill="1" applyBorder="1" applyAlignment="1">
      <alignment horizontal="left" vertical="center"/>
    </xf>
    <xf numFmtId="0" fontId="52" fillId="4" borderId="8" xfId="15" applyFont="1" applyFill="1" applyBorder="1" applyAlignment="1">
      <alignment vertical="center"/>
    </xf>
    <xf numFmtId="166" fontId="50" fillId="4" borderId="9" xfId="15" applyNumberFormat="1" applyFont="1" applyFill="1" applyBorder="1"/>
    <xf numFmtId="4" fontId="52" fillId="4" borderId="19" xfId="15" applyNumberFormat="1" applyFont="1" applyFill="1" applyBorder="1" applyAlignment="1">
      <alignment horizontal="right" vertical="center"/>
    </xf>
    <xf numFmtId="0" fontId="16" fillId="0" borderId="0" xfId="15" applyFont="1" applyAlignment="1">
      <alignment horizontal="left" vertical="top" wrapText="1"/>
    </xf>
    <xf numFmtId="0" fontId="14" fillId="0" borderId="0" xfId="15" applyFont="1"/>
    <xf numFmtId="4" fontId="14" fillId="0" borderId="0" xfId="40" applyNumberFormat="1" applyFont="1"/>
    <xf numFmtId="0" fontId="14" fillId="0" borderId="0" xfId="40" applyFont="1"/>
    <xf numFmtId="0" fontId="14" fillId="0" borderId="0" xfId="40" applyFont="1" applyAlignment="1">
      <alignment wrapText="1"/>
    </xf>
    <xf numFmtId="0" fontId="54" fillId="0" borderId="0" xfId="40" applyFont="1" applyAlignment="1">
      <alignment wrapText="1"/>
    </xf>
    <xf numFmtId="0" fontId="54" fillId="0" borderId="0" xfId="40" applyFont="1"/>
    <xf numFmtId="0" fontId="8" fillId="0" borderId="0" xfId="41" applyFont="1" applyAlignment="1">
      <alignment vertical="center"/>
    </xf>
    <xf numFmtId="0" fontId="57" fillId="0" borderId="0" xfId="41" applyFont="1" applyAlignment="1">
      <alignment horizontal="centerContinuous" vertical="center"/>
    </xf>
    <xf numFmtId="0" fontId="58" fillId="0" borderId="0" xfId="41" applyFont="1" applyAlignment="1">
      <alignment horizontal="centerContinuous" vertical="center"/>
    </xf>
    <xf numFmtId="0" fontId="58" fillId="0" borderId="0" xfId="41" applyFont="1" applyAlignment="1">
      <alignment horizontal="right" vertical="center"/>
    </xf>
    <xf numFmtId="0" fontId="13" fillId="0" borderId="0" xfId="41" applyAlignment="1">
      <alignment vertical="center"/>
    </xf>
    <xf numFmtId="0" fontId="16" fillId="0" borderId="0" xfId="42" applyFont="1"/>
    <xf numFmtId="4" fontId="50" fillId="0" borderId="0" xfId="42" applyNumberFormat="1" applyFont="1"/>
    <xf numFmtId="4" fontId="16" fillId="0" borderId="0" xfId="42" applyNumberFormat="1" applyFont="1"/>
    <xf numFmtId="0" fontId="16" fillId="0" borderId="0" xfId="42" applyFont="1" applyAlignment="1">
      <alignment horizontal="left" vertical="center"/>
    </xf>
    <xf numFmtId="0" fontId="27" fillId="0" borderId="19" xfId="41" applyFont="1" applyBorder="1" applyAlignment="1">
      <alignment horizontal="center" vertical="justify"/>
    </xf>
    <xf numFmtId="49" fontId="27" fillId="0" borderId="19" xfId="41" applyNumberFormat="1" applyFont="1" applyBorder="1" applyAlignment="1">
      <alignment horizontal="left" vertical="justify"/>
    </xf>
    <xf numFmtId="0" fontId="27" fillId="0" borderId="19" xfId="41" applyFont="1" applyBorder="1" applyAlignment="1">
      <alignment vertical="justify"/>
    </xf>
    <xf numFmtId="0" fontId="8" fillId="0" borderId="19" xfId="41" applyFont="1" applyBorder="1" applyAlignment="1">
      <alignment horizontal="center" vertical="center" wrapText="1"/>
    </xf>
    <xf numFmtId="0" fontId="27" fillId="0" borderId="19" xfId="41" applyFont="1" applyBorder="1" applyAlignment="1">
      <alignment horizontal="center" vertical="center" wrapText="1"/>
    </xf>
    <xf numFmtId="0" fontId="60" fillId="0" borderId="0" xfId="42" applyFont="1" applyAlignment="1">
      <alignment horizontal="left" vertical="center"/>
    </xf>
    <xf numFmtId="49" fontId="8" fillId="0" borderId="19" xfId="41" applyNumberFormat="1" applyFont="1" applyBorder="1" applyAlignment="1">
      <alignment vertical="center" wrapText="1"/>
    </xf>
    <xf numFmtId="0" fontId="8" fillId="0" borderId="19" xfId="41" applyFont="1" applyBorder="1" applyAlignment="1">
      <alignment vertical="center" wrapText="1"/>
    </xf>
    <xf numFmtId="49" fontId="8" fillId="0" borderId="19" xfId="41" applyNumberFormat="1" applyFont="1" applyBorder="1" applyAlignment="1">
      <alignment horizontal="center" vertical="center" wrapText="1" shrinkToFit="1"/>
    </xf>
    <xf numFmtId="165" fontId="8" fillId="0" borderId="19" xfId="41" applyNumberFormat="1" applyFont="1" applyBorder="1" applyAlignment="1">
      <alignment vertical="center" wrapText="1"/>
    </xf>
    <xf numFmtId="4" fontId="8" fillId="0" borderId="19" xfId="41" applyNumberFormat="1" applyFont="1" applyBorder="1" applyAlignment="1">
      <alignment vertical="center" wrapText="1"/>
    </xf>
    <xf numFmtId="39" fontId="8" fillId="0" borderId="19" xfId="5" applyNumberFormat="1" applyFont="1" applyBorder="1" applyAlignment="1">
      <alignment horizontal="center" vertical="center"/>
    </xf>
    <xf numFmtId="3" fontId="61" fillId="0" borderId="0" xfId="42" applyNumberFormat="1" applyFont="1" applyAlignment="1">
      <alignment horizontal="left" vertical="center"/>
    </xf>
    <xf numFmtId="0" fontId="49" fillId="0" borderId="0" xfId="42" applyFont="1"/>
    <xf numFmtId="0" fontId="13" fillId="6" borderId="19" xfId="41" applyFill="1" applyBorder="1" applyAlignment="1">
      <alignment horizontal="center" vertical="justify"/>
    </xf>
    <xf numFmtId="49" fontId="59" fillId="3" borderId="19" xfId="41" applyNumberFormat="1" applyFont="1" applyFill="1" applyBorder="1" applyAlignment="1">
      <alignment horizontal="left" vertical="justify"/>
    </xf>
    <xf numFmtId="0" fontId="59" fillId="3" borderId="7" xfId="41" applyFont="1" applyFill="1" applyBorder="1" applyAlignment="1">
      <alignment vertical="justify"/>
    </xf>
    <xf numFmtId="0" fontId="13" fillId="3" borderId="8" xfId="41" applyFill="1" applyBorder="1" applyAlignment="1">
      <alignment horizontal="center" vertical="justify"/>
    </xf>
    <xf numFmtId="4" fontId="13" fillId="3" borderId="8" xfId="41" applyNumberFormat="1" applyFill="1" applyBorder="1" applyAlignment="1">
      <alignment horizontal="right" vertical="justify"/>
    </xf>
    <xf numFmtId="4" fontId="13" fillId="3" borderId="9" xfId="41" applyNumberFormat="1" applyFill="1" applyBorder="1" applyAlignment="1">
      <alignment horizontal="right" vertical="justify"/>
    </xf>
    <xf numFmtId="4" fontId="27" fillId="3" borderId="19" xfId="41" applyNumberFormat="1" applyFont="1" applyFill="1" applyBorder="1" applyAlignment="1">
      <alignment vertical="justify"/>
    </xf>
    <xf numFmtId="3" fontId="16" fillId="0" borderId="0" xfId="42" applyNumberFormat="1" applyFont="1"/>
    <xf numFmtId="0" fontId="14" fillId="0" borderId="0" xfId="16" applyFont="1" applyAlignment="1">
      <alignment vertical="center"/>
    </xf>
    <xf numFmtId="49" fontId="14" fillId="0" borderId="0" xfId="16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28" fillId="0" borderId="0" xfId="29" applyAlignment="1">
      <alignment vertical="top"/>
    </xf>
    <xf numFmtId="0" fontId="45" fillId="0" borderId="0" xfId="29" applyFont="1" applyAlignment="1">
      <alignment horizontal="left" vertical="top"/>
    </xf>
    <xf numFmtId="0" fontId="28" fillId="0" borderId="0" xfId="29"/>
    <xf numFmtId="4" fontId="8" fillId="0" borderId="19" xfId="41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/>
    </xf>
    <xf numFmtId="0" fontId="55" fillId="0" borderId="0" xfId="0" applyFont="1"/>
    <xf numFmtId="0" fontId="21" fillId="0" borderId="0" xfId="19" applyAlignment="1" applyProtection="1">
      <alignment horizontal="left" wrapText="1"/>
    </xf>
    <xf numFmtId="0" fontId="12" fillId="0" borderId="0" xfId="19" applyFont="1" applyAlignment="1" applyProtection="1">
      <alignment horizontal="left" vertical="top"/>
    </xf>
    <xf numFmtId="0" fontId="2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29" applyFont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/>
    </xf>
    <xf numFmtId="37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/>
    </xf>
    <xf numFmtId="39" fontId="7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37" fontId="7" fillId="0" borderId="2" xfId="32" applyNumberFormat="1" applyFont="1" applyBorder="1" applyAlignment="1" applyProtection="1">
      <alignment horizontal="right"/>
    </xf>
    <xf numFmtId="0" fontId="7" fillId="0" borderId="2" xfId="32" applyFont="1" applyBorder="1" applyAlignment="1" applyProtection="1">
      <alignment horizontal="left" wrapText="1"/>
    </xf>
    <xf numFmtId="4" fontId="7" fillId="0" borderId="2" xfId="32" applyNumberFormat="1" applyFont="1" applyBorder="1" applyAlignment="1" applyProtection="1">
      <alignment horizontal="right"/>
    </xf>
    <xf numFmtId="0" fontId="12" fillId="0" borderId="2" xfId="32" applyBorder="1" applyAlignment="1" applyProtection="1">
      <alignment vertical="top"/>
    </xf>
    <xf numFmtId="0" fontId="41" fillId="0" borderId="0" xfId="32" applyFont="1" applyAlignment="1" applyProtection="1">
      <alignment horizontal="left" vertical="center"/>
    </xf>
    <xf numFmtId="0" fontId="42" fillId="0" borderId="0" xfId="32" applyFont="1" applyAlignment="1" applyProtection="1">
      <alignment horizontal="left" vertical="center"/>
    </xf>
    <xf numFmtId="0" fontId="12" fillId="0" borderId="0" xfId="32" applyAlignment="1" applyProtection="1">
      <alignment horizontal="left" vertical="top"/>
    </xf>
    <xf numFmtId="37" fontId="33" fillId="0" borderId="2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right"/>
    </xf>
    <xf numFmtId="4" fontId="8" fillId="0" borderId="2" xfId="26" applyNumberFormat="1" applyFont="1" applyBorder="1" applyAlignment="1">
      <alignment horizontal="right"/>
    </xf>
    <xf numFmtId="39" fontId="8" fillId="0" borderId="2" xfId="2" applyNumberFormat="1" applyFont="1" applyBorder="1" applyAlignment="1" applyProtection="1">
      <alignment horizontal="center"/>
    </xf>
    <xf numFmtId="39" fontId="34" fillId="0" borderId="0" xfId="2" applyNumberFormat="1" applyFont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/>
    </xf>
    <xf numFmtId="165" fontId="21" fillId="0" borderId="0" xfId="2" applyNumberFormat="1" applyFont="1" applyAlignment="1" applyProtection="1">
      <alignment horizontal="left" vertical="center"/>
    </xf>
    <xf numFmtId="0" fontId="35" fillId="0" borderId="0" xfId="2" applyFont="1" applyAlignment="1" applyProtection="1">
      <alignment horizontal="right" vertical="center"/>
    </xf>
    <xf numFmtId="0" fontId="12" fillId="0" borderId="0" xfId="2" applyAlignment="1" applyProtection="1">
      <alignment horizontal="left" vertical="center"/>
    </xf>
    <xf numFmtId="0" fontId="12" fillId="0" borderId="0" xfId="2" applyAlignment="1" applyProtection="1">
      <alignment horizontal="left" vertical="top"/>
    </xf>
    <xf numFmtId="49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/>
    </xf>
    <xf numFmtId="39" fontId="8" fillId="0" borderId="2" xfId="0" applyNumberFormat="1" applyFont="1" applyBorder="1" applyAlignment="1">
      <alignment horizontal="right"/>
    </xf>
    <xf numFmtId="0" fontId="29" fillId="0" borderId="2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65" fontId="10" fillId="0" borderId="2" xfId="0" applyNumberFormat="1" applyFont="1" applyBorder="1" applyAlignment="1">
      <alignment horizontal="right"/>
    </xf>
    <xf numFmtId="0" fontId="31" fillId="0" borderId="0" xfId="21" applyFont="1" applyAlignment="1" applyProtection="1">
      <alignment horizontal="left" vertical="center"/>
    </xf>
    <xf numFmtId="37" fontId="8" fillId="0" borderId="0" xfId="21" applyNumberFormat="1" applyFont="1" applyAlignment="1" applyProtection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39" fontId="8" fillId="0" borderId="0" xfId="0" applyNumberFormat="1" applyFont="1" applyAlignment="1">
      <alignment horizontal="center"/>
    </xf>
    <xf numFmtId="0" fontId="0" fillId="0" borderId="0" xfId="0" applyAlignment="1">
      <alignment horizontal="right" vertical="top"/>
    </xf>
    <xf numFmtId="37" fontId="23" fillId="0" borderId="0" xfId="18" applyNumberFormat="1" applyFill="1" applyAlignment="1" applyProtection="1">
      <alignment horizontal="left" vertical="center"/>
    </xf>
    <xf numFmtId="0" fontId="43" fillId="0" borderId="0" xfId="21" applyFont="1" applyAlignment="1" applyProtection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23" fillId="0" borderId="0" xfId="18" applyFill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34" fillId="0" borderId="0" xfId="2" applyFont="1" applyAlignment="1" applyProtection="1">
      <alignment horizontal="left" vertical="center"/>
    </xf>
    <xf numFmtId="0" fontId="33" fillId="0" borderId="2" xfId="0" applyFont="1" applyBorder="1" applyAlignment="1">
      <alignment horizontal="left" wrapText="1"/>
    </xf>
    <xf numFmtId="165" fontId="33" fillId="0" borderId="2" xfId="0" applyNumberFormat="1" applyFont="1" applyBorder="1" applyAlignment="1">
      <alignment horizontal="right"/>
    </xf>
    <xf numFmtId="165" fontId="21" fillId="0" borderId="0" xfId="2" applyNumberFormat="1" applyFont="1" applyAlignment="1" applyProtection="1">
      <alignment horizontal="left" vertical="top"/>
    </xf>
    <xf numFmtId="0" fontId="56" fillId="0" borderId="0" xfId="2" applyFont="1" applyAlignment="1" applyProtection="1">
      <alignment horizontal="right"/>
    </xf>
    <xf numFmtId="0" fontId="31" fillId="0" borderId="0" xfId="21" applyFont="1" applyAlignment="1" applyProtection="1">
      <alignment horizontal="right" vertical="center"/>
    </xf>
    <xf numFmtId="3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/>
    </xf>
    <xf numFmtId="39" fontId="20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0" fontId="7" fillId="0" borderId="3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right"/>
    </xf>
    <xf numFmtId="39" fontId="11" fillId="0" borderId="4" xfId="0" applyNumberFormat="1" applyFont="1" applyBorder="1" applyAlignment="1">
      <alignment horizontal="right"/>
    </xf>
    <xf numFmtId="39" fontId="7" fillId="0" borderId="1" xfId="0" applyNumberFormat="1" applyFont="1" applyBorder="1" applyAlignment="1">
      <alignment horizontal="right"/>
    </xf>
    <xf numFmtId="37" fontId="23" fillId="0" borderId="0" xfId="18" applyNumberFormat="1" applyFill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17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right"/>
    </xf>
    <xf numFmtId="0" fontId="14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37" fontId="27" fillId="0" borderId="0" xfId="0" applyNumberFormat="1" applyFont="1" applyAlignment="1">
      <alignment horizontal="left" vertical="center"/>
    </xf>
    <xf numFmtId="39" fontId="8" fillId="0" borderId="0" xfId="0" applyNumberFormat="1" applyFont="1" applyAlignment="1">
      <alignment horizontal="right"/>
    </xf>
    <xf numFmtId="0" fontId="14" fillId="0" borderId="0" xfId="1" applyFont="1" applyAlignment="1">
      <alignment horizontal="center" vertical="center" wrapText="1"/>
    </xf>
    <xf numFmtId="4" fontId="8" fillId="0" borderId="2" xfId="2" applyNumberFormat="1" applyFont="1" applyBorder="1" applyAlignment="1">
      <alignment horizontal="right"/>
      <protection locked="0"/>
    </xf>
    <xf numFmtId="37" fontId="62" fillId="0" borderId="2" xfId="0" applyNumberFormat="1" applyFont="1" applyBorder="1" applyAlignment="1" applyProtection="1">
      <alignment horizontal="right"/>
      <protection locked="0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49" fontId="8" fillId="0" borderId="2" xfId="0" applyNumberFormat="1" applyFont="1" applyBorder="1" applyAlignment="1" applyProtection="1">
      <alignment horizontal="right" wrapText="1"/>
      <protection locked="0"/>
    </xf>
    <xf numFmtId="37" fontId="62" fillId="0" borderId="2" xfId="0" applyNumberFormat="1" applyFont="1" applyBorder="1" applyAlignment="1">
      <alignment horizontal="right"/>
    </xf>
    <xf numFmtId="0" fontId="14" fillId="0" borderId="0" xfId="15" applyFont="1" applyAlignment="1">
      <alignment wrapText="1"/>
    </xf>
    <xf numFmtId="0" fontId="8" fillId="0" borderId="0" xfId="15" applyFont="1" applyAlignment="1">
      <alignment wrapText="1"/>
    </xf>
    <xf numFmtId="0" fontId="8" fillId="0" borderId="0" xfId="15" applyFont="1"/>
    <xf numFmtId="0" fontId="14" fillId="0" borderId="0" xfId="15" applyFont="1" applyAlignment="1">
      <alignment horizontal="left" vertical="center" wrapText="1"/>
    </xf>
    <xf numFmtId="0" fontId="14" fillId="0" borderId="0" xfId="15" applyFont="1" applyAlignment="1">
      <alignment horizontal="justify" wrapText="1"/>
    </xf>
    <xf numFmtId="0" fontId="52" fillId="2" borderId="25" xfId="15" applyFont="1" applyFill="1" applyBorder="1" applyAlignment="1">
      <alignment horizontal="left"/>
    </xf>
    <xf numFmtId="0" fontId="27" fillId="2" borderId="26" xfId="15" applyFont="1" applyFill="1" applyBorder="1"/>
    <xf numFmtId="0" fontId="27" fillId="2" borderId="27" xfId="15" applyFont="1" applyFill="1" applyBorder="1"/>
    <xf numFmtId="0" fontId="13" fillId="0" borderId="0" xfId="15" applyAlignment="1">
      <alignment wrapText="1"/>
    </xf>
    <xf numFmtId="0" fontId="46" fillId="0" borderId="0" xfId="15" applyFont="1" applyAlignment="1">
      <alignment horizontal="center"/>
    </xf>
    <xf numFmtId="0" fontId="13" fillId="0" borderId="0" xfId="15" applyAlignment="1">
      <alignment horizontal="center"/>
    </xf>
    <xf numFmtId="0" fontId="16" fillId="0" borderId="0" xfId="15" applyFont="1" applyAlignment="1">
      <alignment horizontal="center"/>
    </xf>
    <xf numFmtId="0" fontId="47" fillId="0" borderId="0" xfId="15" applyFont="1" applyAlignment="1">
      <alignment horizontal="left" vertical="center" wrapText="1"/>
    </xf>
    <xf numFmtId="0" fontId="27" fillId="0" borderId="0" xfId="15" applyFont="1" applyAlignment="1">
      <alignment horizontal="left" vertical="center" wrapText="1"/>
    </xf>
    <xf numFmtId="0" fontId="48" fillId="0" borderId="0" xfId="39" applyAlignment="1" applyProtection="1">
      <alignment horizontal="left" vertical="center" wrapText="1"/>
    </xf>
    <xf numFmtId="0" fontId="16" fillId="0" borderId="0" xfId="15" applyFont="1" applyAlignment="1">
      <alignment horizontal="left" wrapText="1"/>
    </xf>
    <xf numFmtId="0" fontId="52" fillId="0" borderId="23" xfId="15" applyFont="1" applyBorder="1" applyAlignment="1">
      <alignment horizontal="left" wrapText="1"/>
    </xf>
    <xf numFmtId="0" fontId="27" fillId="0" borderId="23" xfId="15" applyFont="1" applyBorder="1" applyAlignment="1">
      <alignment wrapText="1"/>
    </xf>
    <xf numFmtId="0" fontId="16" fillId="0" borderId="0" xfId="15" applyFont="1" applyAlignment="1" applyProtection="1">
      <alignment horizontal="left" vertical="center"/>
      <protection locked="0"/>
    </xf>
    <xf numFmtId="0" fontId="36" fillId="0" borderId="0" xfId="16" applyFont="1" applyAlignment="1">
      <alignment horizontal="left" vertical="center" wrapText="1"/>
    </xf>
    <xf numFmtId="0" fontId="14" fillId="0" borderId="0" xfId="16" applyFont="1" applyAlignment="1">
      <alignment vertical="center" wrapText="1"/>
    </xf>
    <xf numFmtId="0" fontId="12" fillId="0" borderId="0" xfId="5" applyFont="1" applyAlignment="1">
      <alignment vertical="center" wrapText="1"/>
    </xf>
    <xf numFmtId="0" fontId="13" fillId="0" borderId="0" xfId="5" applyAlignment="1">
      <alignment vertical="center" wrapText="1"/>
    </xf>
    <xf numFmtId="0" fontId="13" fillId="0" borderId="28" xfId="41" applyBorder="1" applyAlignment="1">
      <alignment horizontal="center" vertical="center"/>
    </xf>
    <xf numFmtId="0" fontId="13" fillId="0" borderId="29" xfId="41" applyBorder="1" applyAlignment="1">
      <alignment horizontal="center" vertical="center"/>
    </xf>
    <xf numFmtId="0" fontId="13" fillId="0" borderId="32" xfId="41" applyBorder="1" applyAlignment="1">
      <alignment horizontal="center" vertical="center"/>
    </xf>
    <xf numFmtId="0" fontId="13" fillId="0" borderId="11" xfId="41" applyBorder="1" applyAlignment="1">
      <alignment horizontal="center" vertical="center"/>
    </xf>
    <xf numFmtId="0" fontId="59" fillId="0" borderId="30" xfId="40" applyFont="1" applyBorder="1" applyAlignment="1">
      <alignment vertical="center" wrapText="1"/>
    </xf>
    <xf numFmtId="0" fontId="13" fillId="0" borderId="30" xfId="42" applyBorder="1" applyAlignment="1">
      <alignment vertical="center" wrapText="1"/>
    </xf>
    <xf numFmtId="0" fontId="13" fillId="0" borderId="31" xfId="42" applyBorder="1" applyAlignment="1">
      <alignment vertical="center" wrapText="1"/>
    </xf>
    <xf numFmtId="0" fontId="13" fillId="0" borderId="33" xfId="42" applyBorder="1" applyAlignment="1">
      <alignment vertical="center" wrapText="1"/>
    </xf>
    <xf numFmtId="0" fontId="13" fillId="0" borderId="34" xfId="42" applyBorder="1" applyAlignment="1">
      <alignment vertical="center" wrapText="1"/>
    </xf>
    <xf numFmtId="49" fontId="13" fillId="0" borderId="35" xfId="41" applyNumberFormat="1" applyBorder="1" applyAlignment="1">
      <alignment horizontal="center" vertical="center"/>
    </xf>
    <xf numFmtId="0" fontId="13" fillId="0" borderId="36" xfId="41" applyBorder="1" applyAlignment="1">
      <alignment horizontal="center" vertical="center"/>
    </xf>
    <xf numFmtId="0" fontId="59" fillId="0" borderId="36" xfId="41" applyFont="1" applyBorder="1" applyAlignment="1">
      <alignment vertical="center" wrapText="1"/>
    </xf>
    <xf numFmtId="0" fontId="13" fillId="0" borderId="36" xfId="42" applyBorder="1" applyAlignment="1">
      <alignment vertical="center" wrapText="1"/>
    </xf>
    <xf numFmtId="0" fontId="13" fillId="0" borderId="37" xfId="42" applyBorder="1" applyAlignment="1">
      <alignment vertical="center" wrapText="1"/>
    </xf>
    <xf numFmtId="0" fontId="8" fillId="0" borderId="19" xfId="41" applyFont="1" applyBorder="1" applyAlignment="1">
      <alignment horizontal="center" vertical="center" wrapText="1"/>
    </xf>
    <xf numFmtId="0" fontId="8" fillId="0" borderId="19" xfId="42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2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2" applyFont="1" applyAlignment="1" applyProtection="1">
      <alignment horizontal="left" wrapText="1"/>
    </xf>
    <xf numFmtId="0" fontId="21" fillId="0" borderId="0" xfId="19" applyAlignment="1" applyProtection="1">
      <alignment horizontal="left" wrapText="1"/>
    </xf>
    <xf numFmtId="37" fontId="7" fillId="0" borderId="3" xfId="0" applyNumberFormat="1" applyFont="1" applyBorder="1" applyAlignment="1">
      <alignment horizontal="center"/>
    </xf>
    <xf numFmtId="37" fontId="7" fillId="0" borderId="4" xfId="0" applyNumberFormat="1" applyFont="1" applyBorder="1" applyAlignment="1">
      <alignment horizontal="center"/>
    </xf>
    <xf numFmtId="37" fontId="7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12" fillId="0" borderId="0" xfId="2" applyAlignment="1" applyProtection="1">
      <alignment vertical="center" wrapText="1"/>
    </xf>
  </cellXfs>
  <cellStyles count="43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2" xr:uid="{0044141F-9055-4832-B4F7-42FAB58E1F69}"/>
    <cellStyle name="Normální 9" xfId="35" xr:uid="{ED849642-C23C-4E49-A270-3E20259BD61A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1" xr:uid="{1B1C04BB-A56E-4E3E-9B5C-A624310AD5B2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FFFFCC"/>
      <color rgb="FF66FF33"/>
      <color rgb="FFC0C0C0"/>
      <color rgb="FF00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7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2" hidden="1" customWidth="1"/>
    <col min="2" max="2" width="7.140625" style="12" customWidth="1"/>
    <col min="3" max="3" width="18.7109375" style="12" customWidth="1"/>
    <col min="4" max="4" width="19.7109375" style="12" customWidth="1"/>
    <col min="5" max="5" width="16.85546875" style="12" customWidth="1"/>
    <col min="6" max="6" width="16.140625" style="12" customWidth="1"/>
    <col min="7" max="8" width="17.5703125" style="12" customWidth="1"/>
    <col min="9" max="10" width="18.85546875" style="12" customWidth="1"/>
    <col min="11" max="11" width="36.85546875" style="12" customWidth="1"/>
    <col min="12" max="12" width="17.85546875" style="12" customWidth="1"/>
    <col min="13" max="15" width="10.7109375" style="12" customWidth="1"/>
    <col min="16" max="16384" width="9.140625" style="12"/>
  </cols>
  <sheetData>
    <row r="1" spans="2:15" ht="12" customHeight="1"/>
    <row r="2" spans="2:15" ht="17.25" customHeight="1">
      <c r="B2" s="227" t="s">
        <v>136</v>
      </c>
      <c r="C2" s="228"/>
      <c r="D2" s="228"/>
      <c r="E2" s="228"/>
      <c r="F2" s="228"/>
      <c r="G2" s="228"/>
      <c r="H2" s="228"/>
      <c r="I2" s="228"/>
      <c r="J2" s="228"/>
      <c r="K2" s="14"/>
    </row>
    <row r="3" spans="2:15" ht="12.75" customHeight="1">
      <c r="B3" s="229" t="s">
        <v>90</v>
      </c>
      <c r="C3" s="228"/>
      <c r="D3" s="228"/>
      <c r="E3" s="228"/>
      <c r="F3" s="228"/>
      <c r="G3" s="228"/>
      <c r="H3" s="228"/>
      <c r="I3" s="228"/>
      <c r="J3" s="228"/>
    </row>
    <row r="4" spans="2:15" ht="12.75" customHeight="1"/>
    <row r="5" spans="2:15" s="16" customFormat="1" ht="31.5" customHeight="1">
      <c r="C5" s="17" t="s">
        <v>59</v>
      </c>
      <c r="D5" s="230" t="s">
        <v>91</v>
      </c>
      <c r="E5" s="231"/>
      <c r="F5" s="231"/>
      <c r="G5" s="231"/>
      <c r="H5" s="232"/>
      <c r="I5" s="7"/>
      <c r="J5" s="18"/>
      <c r="O5" s="19"/>
    </row>
    <row r="6" spans="2:15" ht="13.5" customHeight="1">
      <c r="C6" s="20"/>
      <c r="D6" s="21"/>
      <c r="E6" s="22"/>
      <c r="F6" s="22"/>
      <c r="G6" s="22"/>
      <c r="H6" s="23"/>
      <c r="I6" s="23"/>
      <c r="J6" s="23"/>
      <c r="O6" s="24"/>
    </row>
    <row r="7" spans="2:15" ht="12.75" customHeight="1">
      <c r="C7" s="25" t="s">
        <v>60</v>
      </c>
      <c r="D7" s="233" t="s">
        <v>61</v>
      </c>
      <c r="E7" s="233"/>
      <c r="F7" s="233"/>
      <c r="G7" s="233"/>
      <c r="H7" s="26"/>
      <c r="I7" s="26"/>
      <c r="K7" s="27"/>
    </row>
    <row r="8" spans="2:15">
      <c r="C8" s="27"/>
      <c r="D8" s="27"/>
      <c r="H8" s="26"/>
      <c r="I8" s="26"/>
      <c r="K8" s="27"/>
    </row>
    <row r="9" spans="2:15">
      <c r="C9" s="25" t="s">
        <v>62</v>
      </c>
      <c r="D9" s="27" t="s">
        <v>63</v>
      </c>
      <c r="H9" s="26"/>
      <c r="I9" s="26"/>
      <c r="K9" s="27"/>
    </row>
    <row r="10" spans="2:15">
      <c r="C10" s="23"/>
      <c r="D10" s="27"/>
      <c r="H10" s="26"/>
      <c r="I10" s="26"/>
    </row>
    <row r="11" spans="2:15">
      <c r="C11" s="25" t="s">
        <v>64</v>
      </c>
      <c r="D11" s="27" t="s">
        <v>65</v>
      </c>
      <c r="H11" s="26"/>
      <c r="I11" s="26"/>
    </row>
    <row r="12" spans="2:15">
      <c r="C12" s="25"/>
      <c r="D12" s="27"/>
      <c r="H12" s="26"/>
      <c r="I12" s="26"/>
    </row>
    <row r="13" spans="2:15" ht="24.75" customHeight="1">
      <c r="C13" s="25" t="s">
        <v>66</v>
      </c>
      <c r="D13" s="236"/>
      <c r="E13" s="236"/>
      <c r="F13" s="236"/>
      <c r="G13" s="236"/>
      <c r="H13" s="236"/>
      <c r="I13" s="236"/>
      <c r="J13" s="236"/>
    </row>
    <row r="14" spans="2:15">
      <c r="C14" s="25"/>
      <c r="D14" s="27"/>
      <c r="H14" s="26"/>
      <c r="I14" s="26"/>
    </row>
    <row r="15" spans="2:15" ht="24.75" customHeight="1">
      <c r="C15" s="15" t="s">
        <v>67</v>
      </c>
      <c r="D15" s="15"/>
      <c r="F15" s="15" t="s">
        <v>88</v>
      </c>
      <c r="H15" s="15"/>
      <c r="I15" s="15" t="s">
        <v>68</v>
      </c>
    </row>
    <row r="16" spans="2:15" ht="33.75" customHeight="1"/>
    <row r="17" spans="2:12" ht="28.5" customHeight="1">
      <c r="C17" s="15" t="s">
        <v>69</v>
      </c>
      <c r="D17" s="15"/>
      <c r="F17" s="15" t="s">
        <v>69</v>
      </c>
      <c r="H17" s="15"/>
      <c r="I17" s="15" t="s">
        <v>70</v>
      </c>
    </row>
    <row r="18" spans="2:12" ht="25.5" customHeight="1"/>
    <row r="19" spans="2:12" ht="13.5" customHeight="1">
      <c r="B19" s="28"/>
      <c r="C19" s="29"/>
      <c r="D19" s="29"/>
      <c r="E19" s="30"/>
      <c r="F19" s="31"/>
      <c r="G19" s="32"/>
      <c r="H19" s="33"/>
      <c r="I19" s="33"/>
      <c r="J19" s="34" t="s">
        <v>71</v>
      </c>
      <c r="K19" s="35"/>
    </row>
    <row r="20" spans="2:12" ht="15" customHeight="1">
      <c r="B20" s="36" t="s">
        <v>72</v>
      </c>
      <c r="C20" s="16"/>
      <c r="D20" s="37">
        <v>12</v>
      </c>
      <c r="E20" s="38" t="s">
        <v>25</v>
      </c>
      <c r="F20" s="39"/>
      <c r="G20" s="40"/>
      <c r="H20" s="40"/>
      <c r="I20" s="40"/>
      <c r="J20" s="41">
        <f>G35</f>
        <v>0</v>
      </c>
      <c r="K20" s="42"/>
    </row>
    <row r="21" spans="2:12">
      <c r="B21" s="36" t="s">
        <v>73</v>
      </c>
      <c r="C21" s="16"/>
      <c r="D21" s="37">
        <v>12</v>
      </c>
      <c r="E21" s="38" t="s">
        <v>25</v>
      </c>
      <c r="F21" s="43"/>
      <c r="G21" s="44"/>
      <c r="H21" s="44"/>
      <c r="I21" s="44"/>
      <c r="J21" s="45">
        <f>I35</f>
        <v>0</v>
      </c>
      <c r="K21" s="42"/>
    </row>
    <row r="22" spans="2:12">
      <c r="B22" s="36" t="s">
        <v>72</v>
      </c>
      <c r="C22" s="16"/>
      <c r="D22" s="37">
        <v>21</v>
      </c>
      <c r="E22" s="38" t="s">
        <v>25</v>
      </c>
      <c r="F22" s="46"/>
      <c r="G22" s="47"/>
      <c r="H22" s="47"/>
      <c r="I22" s="47"/>
      <c r="J22" s="45">
        <f>StavbaCelkem</f>
        <v>0</v>
      </c>
      <c r="K22" s="42"/>
    </row>
    <row r="23" spans="2:12" ht="13.5" thickBot="1">
      <c r="B23" s="36" t="s">
        <v>73</v>
      </c>
      <c r="C23" s="16"/>
      <c r="D23" s="37">
        <v>21</v>
      </c>
      <c r="E23" s="38" t="s">
        <v>25</v>
      </c>
      <c r="F23" s="43"/>
      <c r="G23" s="44"/>
      <c r="H23" s="44"/>
      <c r="I23" s="44"/>
      <c r="J23" s="48">
        <f>J35</f>
        <v>0</v>
      </c>
      <c r="K23" s="42"/>
    </row>
    <row r="24" spans="2:12" ht="16.5" thickBot="1">
      <c r="B24" s="49" t="s">
        <v>74</v>
      </c>
      <c r="C24" s="50"/>
      <c r="D24" s="50"/>
      <c r="E24" s="51"/>
      <c r="F24" s="52"/>
      <c r="G24" s="53"/>
      <c r="H24" s="53"/>
      <c r="I24" s="53"/>
      <c r="J24" s="54">
        <f>J22+J20</f>
        <v>0</v>
      </c>
      <c r="K24" s="55"/>
      <c r="L24" s="56"/>
    </row>
    <row r="25" spans="2:12" ht="16.5" thickBot="1">
      <c r="B25" s="49" t="s">
        <v>75</v>
      </c>
      <c r="C25" s="50"/>
      <c r="D25" s="50"/>
      <c r="E25" s="51"/>
      <c r="F25" s="52"/>
      <c r="G25" s="53"/>
      <c r="H25" s="53"/>
      <c r="I25" s="53"/>
      <c r="J25" s="54">
        <f>SUM(J20:J23)</f>
        <v>0</v>
      </c>
      <c r="K25" s="55"/>
      <c r="L25" s="56"/>
    </row>
    <row r="26" spans="2:12">
      <c r="F26" s="57"/>
      <c r="G26" s="57"/>
      <c r="H26" s="57"/>
      <c r="I26" s="57"/>
      <c r="J26" s="57"/>
    </row>
    <row r="27" spans="2:12">
      <c r="F27" s="57"/>
      <c r="G27" s="57"/>
      <c r="H27" s="57"/>
      <c r="I27" s="57"/>
      <c r="J27" s="57"/>
      <c r="L27" s="58"/>
    </row>
    <row r="28" spans="2:12" ht="1.5" customHeight="1">
      <c r="F28" s="57"/>
      <c r="G28" s="57"/>
      <c r="H28" s="57"/>
      <c r="I28" s="57"/>
      <c r="J28" s="57"/>
    </row>
    <row r="29" spans="2:12" ht="15.75" customHeight="1">
      <c r="B29" s="59" t="s">
        <v>76</v>
      </c>
      <c r="C29" s="13"/>
      <c r="D29" s="13"/>
      <c r="E29" s="13"/>
      <c r="F29" s="60"/>
      <c r="G29" s="60"/>
      <c r="H29" s="60"/>
      <c r="I29" s="60"/>
      <c r="J29" s="60"/>
      <c r="K29" s="13"/>
      <c r="L29" s="57"/>
    </row>
    <row r="30" spans="2:12" ht="5.25" customHeight="1">
      <c r="F30" s="57"/>
      <c r="G30" s="57"/>
      <c r="H30" s="57"/>
      <c r="I30" s="57"/>
      <c r="J30" s="57"/>
      <c r="L30" s="57"/>
    </row>
    <row r="31" spans="2:12" ht="32.1" customHeight="1">
      <c r="B31" s="61" t="s">
        <v>77</v>
      </c>
      <c r="C31" s="62"/>
      <c r="D31" s="62"/>
      <c r="E31" s="63"/>
      <c r="F31" s="64" t="s">
        <v>55</v>
      </c>
      <c r="G31" s="65" t="s">
        <v>78</v>
      </c>
      <c r="H31" s="64" t="s">
        <v>79</v>
      </c>
      <c r="I31" s="64" t="s">
        <v>86</v>
      </c>
      <c r="J31" s="64" t="s">
        <v>87</v>
      </c>
      <c r="K31" s="66"/>
      <c r="L31" s="18"/>
    </row>
    <row r="32" spans="2:12">
      <c r="B32" s="67" t="s">
        <v>17</v>
      </c>
      <c r="C32" s="68"/>
      <c r="D32" s="69"/>
      <c r="E32" s="70"/>
      <c r="F32" s="71"/>
      <c r="G32" s="72"/>
      <c r="H32" s="72"/>
      <c r="I32" s="72"/>
      <c r="J32" s="73"/>
      <c r="L32" s="74"/>
    </row>
    <row r="33" spans="1:16" ht="12.75" customHeight="1">
      <c r="B33" s="75"/>
      <c r="C33" s="223" t="s">
        <v>123</v>
      </c>
      <c r="D33" s="224"/>
      <c r="E33" s="225"/>
      <c r="F33" s="76">
        <f>H33+I33+G33+J33</f>
        <v>0</v>
      </c>
      <c r="G33" s="76"/>
      <c r="H33" s="76">
        <f>VRN!G12</f>
        <v>0</v>
      </c>
      <c r="I33" s="77"/>
      <c r="J33" s="77">
        <f>H33*0.21</f>
        <v>0</v>
      </c>
      <c r="K33" s="58"/>
    </row>
    <row r="34" spans="1:16" ht="13.5" customHeight="1">
      <c r="B34" s="78"/>
      <c r="C34" s="234" t="s">
        <v>94</v>
      </c>
      <c r="D34" s="235"/>
      <c r="E34" s="235"/>
      <c r="F34" s="79">
        <f>H34+J34+G34+I34</f>
        <v>0</v>
      </c>
      <c r="G34" s="79"/>
      <c r="H34" s="79">
        <f>'D.1.1.c.07 - VÝPIS OSTAT. VÝR.'!H81</f>
        <v>0</v>
      </c>
      <c r="I34" s="80"/>
      <c r="J34" s="80">
        <f>H34*0.21</f>
        <v>0</v>
      </c>
      <c r="K34" s="81"/>
    </row>
    <row r="35" spans="1:16" ht="17.25" customHeight="1">
      <c r="B35" s="82" t="s">
        <v>80</v>
      </c>
      <c r="C35" s="83"/>
      <c r="D35" s="84"/>
      <c r="E35" s="85"/>
      <c r="F35" s="86">
        <f>SUM(F33:F34)</f>
        <v>0</v>
      </c>
      <c r="G35" s="86">
        <f>SUM(G34:G34)</f>
        <v>0</v>
      </c>
      <c r="H35" s="86">
        <f>SUM(H33:H34)</f>
        <v>0</v>
      </c>
      <c r="I35" s="86">
        <f>SUM(I34:I34)</f>
        <v>0</v>
      </c>
      <c r="J35" s="86">
        <f>SUM(J33:J34)</f>
        <v>0</v>
      </c>
      <c r="K35" s="58"/>
      <c r="L35" s="58"/>
      <c r="N35" s="58"/>
    </row>
    <row r="36" spans="1:16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6" ht="2.25" customHeight="1"/>
    <row r="38" spans="1:16" ht="1.5" customHeight="1"/>
    <row r="39" spans="1:16" ht="0.75" customHeight="1"/>
    <row r="40" spans="1:16" ht="0.75" customHeight="1"/>
    <row r="41" spans="1:16" ht="0.75" customHeight="1"/>
    <row r="42" spans="1:16" ht="18">
      <c r="B42" s="59" t="s">
        <v>19</v>
      </c>
      <c r="C42" s="13"/>
      <c r="D42" s="13"/>
      <c r="E42" s="13"/>
      <c r="F42" s="13"/>
      <c r="G42" s="13"/>
      <c r="H42" s="13"/>
      <c r="I42" s="13"/>
      <c r="J42" s="13"/>
    </row>
    <row r="43" spans="1:16" s="88" customFormat="1" ht="27" customHeight="1">
      <c r="A43" s="218" t="s">
        <v>81</v>
      </c>
      <c r="B43" s="226"/>
      <c r="C43" s="226"/>
      <c r="D43" s="226"/>
      <c r="E43" s="226"/>
      <c r="F43" s="226"/>
      <c r="G43" s="226"/>
      <c r="H43" s="226"/>
      <c r="I43" s="226"/>
      <c r="J43" s="226"/>
    </row>
    <row r="44" spans="1:16" s="90" customFormat="1" ht="24.6" customHeight="1">
      <c r="A44" s="218" t="s">
        <v>82</v>
      </c>
      <c r="B44" s="219"/>
      <c r="C44" s="219"/>
      <c r="D44" s="219"/>
      <c r="E44" s="219"/>
      <c r="F44" s="219"/>
      <c r="G44" s="219"/>
      <c r="H44" s="220"/>
      <c r="I44" s="220"/>
      <c r="J44" s="220"/>
      <c r="K44" s="89"/>
      <c r="M44" s="91"/>
    </row>
    <row r="45" spans="1:16" s="88" customFormat="1" ht="24.6" customHeight="1">
      <c r="B45" s="221" t="s">
        <v>83</v>
      </c>
      <c r="C45" s="221"/>
      <c r="D45" s="221"/>
      <c r="E45" s="221"/>
      <c r="F45" s="221"/>
      <c r="G45" s="221"/>
      <c r="H45" s="221"/>
      <c r="I45" s="221"/>
      <c r="J45" s="221"/>
    </row>
    <row r="46" spans="1:16" s="90" customFormat="1" ht="24.6" customHeight="1">
      <c r="A46" s="222" t="s">
        <v>84</v>
      </c>
      <c r="B46" s="219"/>
      <c r="C46" s="219"/>
      <c r="D46" s="219"/>
      <c r="E46" s="219"/>
      <c r="F46" s="219"/>
      <c r="G46" s="219"/>
      <c r="H46" s="220"/>
      <c r="I46" s="220"/>
      <c r="J46" s="220"/>
      <c r="L46" s="89"/>
      <c r="N46" s="92"/>
      <c r="P46" s="93"/>
    </row>
    <row r="47" spans="1:16" s="90" customFormat="1" ht="24.6" customHeight="1">
      <c r="A47" s="222" t="s">
        <v>85</v>
      </c>
      <c r="B47" s="219"/>
      <c r="C47" s="219"/>
      <c r="D47" s="219"/>
      <c r="E47" s="219"/>
      <c r="F47" s="219"/>
      <c r="G47" s="219"/>
      <c r="H47" s="220"/>
      <c r="I47" s="220"/>
      <c r="J47" s="220"/>
      <c r="K47" s="89"/>
      <c r="M47" s="91"/>
    </row>
  </sheetData>
  <sheetProtection algorithmName="SHA-512" hashValue="reG5U14s0mreWCbTLjBGJOXpFhRqVNIYbEGnfhFUyWxV86pQBBeKa1vb0/LQ/RwezyYk9t4pyyH9EIxP0QCobQ==" saltValue="EjUlP9X++nNMuliS67HN0A==" spinCount="100000" sheet="1" objects="1" scenarios="1"/>
  <mergeCells count="12">
    <mergeCell ref="B2:J2"/>
    <mergeCell ref="B3:J3"/>
    <mergeCell ref="D5:H5"/>
    <mergeCell ref="D7:G7"/>
    <mergeCell ref="C34:E34"/>
    <mergeCell ref="D13:J13"/>
    <mergeCell ref="A44:J44"/>
    <mergeCell ref="B45:J45"/>
    <mergeCell ref="A46:J46"/>
    <mergeCell ref="A47:J47"/>
    <mergeCell ref="C33:E33"/>
    <mergeCell ref="A43:J43"/>
  </mergeCells>
  <printOptions horizontalCentered="1"/>
  <pageMargins left="0.39370078740157483" right="0.39370078740157483" top="0.78740157480314965" bottom="0.39370078740157483" header="0" footer="0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C908D-DCD0-4032-AA31-266FAAE058F4}">
  <sheetPr>
    <pageSetUpPr fitToPage="1"/>
  </sheetPr>
  <dimension ref="A1:IP30"/>
  <sheetViews>
    <sheetView workbookViewId="0"/>
  </sheetViews>
  <sheetFormatPr defaultColWidth="14.5703125" defaultRowHeight="12.75"/>
  <cols>
    <col min="1" max="1" width="3.7109375" style="99" customWidth="1"/>
    <col min="2" max="2" width="14.5703125" style="99"/>
    <col min="3" max="3" width="41.28515625" style="99" customWidth="1"/>
    <col min="4" max="4" width="11.140625" style="99" customWidth="1"/>
    <col min="5" max="5" width="11.28515625" style="99" customWidth="1"/>
    <col min="6" max="7" width="13.7109375" style="99" customWidth="1"/>
    <col min="8" max="8" width="17" style="99" customWidth="1"/>
    <col min="9" max="248" width="9.140625" style="99" customWidth="1"/>
    <col min="249" max="249" width="3.7109375" style="99" customWidth="1"/>
    <col min="250" max="256" width="14.5703125" style="99"/>
    <col min="257" max="257" width="3.7109375" style="99" customWidth="1"/>
    <col min="258" max="258" width="14.5703125" style="99"/>
    <col min="259" max="259" width="41.28515625" style="99" customWidth="1"/>
    <col min="260" max="260" width="11.140625" style="99" customWidth="1"/>
    <col min="261" max="261" width="11.28515625" style="99" customWidth="1"/>
    <col min="262" max="263" width="13.7109375" style="99" customWidth="1"/>
    <col min="264" max="264" width="17" style="99" customWidth="1"/>
    <col min="265" max="504" width="9.140625" style="99" customWidth="1"/>
    <col min="505" max="505" width="3.7109375" style="99" customWidth="1"/>
    <col min="506" max="512" width="14.5703125" style="99"/>
    <col min="513" max="513" width="3.7109375" style="99" customWidth="1"/>
    <col min="514" max="514" width="14.5703125" style="99"/>
    <col min="515" max="515" width="41.28515625" style="99" customWidth="1"/>
    <col min="516" max="516" width="11.140625" style="99" customWidth="1"/>
    <col min="517" max="517" width="11.28515625" style="99" customWidth="1"/>
    <col min="518" max="519" width="13.7109375" style="99" customWidth="1"/>
    <col min="520" max="520" width="17" style="99" customWidth="1"/>
    <col min="521" max="760" width="9.140625" style="99" customWidth="1"/>
    <col min="761" max="761" width="3.7109375" style="99" customWidth="1"/>
    <col min="762" max="768" width="14.5703125" style="99"/>
    <col min="769" max="769" width="3.7109375" style="99" customWidth="1"/>
    <col min="770" max="770" width="14.5703125" style="99"/>
    <col min="771" max="771" width="41.28515625" style="99" customWidth="1"/>
    <col min="772" max="772" width="11.140625" style="99" customWidth="1"/>
    <col min="773" max="773" width="11.28515625" style="99" customWidth="1"/>
    <col min="774" max="775" width="13.7109375" style="99" customWidth="1"/>
    <col min="776" max="776" width="17" style="99" customWidth="1"/>
    <col min="777" max="1016" width="9.140625" style="99" customWidth="1"/>
    <col min="1017" max="1017" width="3.7109375" style="99" customWidth="1"/>
    <col min="1018" max="1024" width="14.5703125" style="99"/>
    <col min="1025" max="1025" width="3.7109375" style="99" customWidth="1"/>
    <col min="1026" max="1026" width="14.5703125" style="99"/>
    <col min="1027" max="1027" width="41.28515625" style="99" customWidth="1"/>
    <col min="1028" max="1028" width="11.140625" style="99" customWidth="1"/>
    <col min="1029" max="1029" width="11.28515625" style="99" customWidth="1"/>
    <col min="1030" max="1031" width="13.7109375" style="99" customWidth="1"/>
    <col min="1032" max="1032" width="17" style="99" customWidth="1"/>
    <col min="1033" max="1272" width="9.140625" style="99" customWidth="1"/>
    <col min="1273" max="1273" width="3.7109375" style="99" customWidth="1"/>
    <col min="1274" max="1280" width="14.5703125" style="99"/>
    <col min="1281" max="1281" width="3.7109375" style="99" customWidth="1"/>
    <col min="1282" max="1282" width="14.5703125" style="99"/>
    <col min="1283" max="1283" width="41.28515625" style="99" customWidth="1"/>
    <col min="1284" max="1284" width="11.140625" style="99" customWidth="1"/>
    <col min="1285" max="1285" width="11.28515625" style="99" customWidth="1"/>
    <col min="1286" max="1287" width="13.7109375" style="99" customWidth="1"/>
    <col min="1288" max="1288" width="17" style="99" customWidth="1"/>
    <col min="1289" max="1528" width="9.140625" style="99" customWidth="1"/>
    <col min="1529" max="1529" width="3.7109375" style="99" customWidth="1"/>
    <col min="1530" max="1536" width="14.5703125" style="99"/>
    <col min="1537" max="1537" width="3.7109375" style="99" customWidth="1"/>
    <col min="1538" max="1538" width="14.5703125" style="99"/>
    <col min="1539" max="1539" width="41.28515625" style="99" customWidth="1"/>
    <col min="1540" max="1540" width="11.140625" style="99" customWidth="1"/>
    <col min="1541" max="1541" width="11.28515625" style="99" customWidth="1"/>
    <col min="1542" max="1543" width="13.7109375" style="99" customWidth="1"/>
    <col min="1544" max="1544" width="17" style="99" customWidth="1"/>
    <col min="1545" max="1784" width="9.140625" style="99" customWidth="1"/>
    <col min="1785" max="1785" width="3.7109375" style="99" customWidth="1"/>
    <col min="1786" max="1792" width="14.5703125" style="99"/>
    <col min="1793" max="1793" width="3.7109375" style="99" customWidth="1"/>
    <col min="1794" max="1794" width="14.5703125" style="99"/>
    <col min="1795" max="1795" width="41.28515625" style="99" customWidth="1"/>
    <col min="1796" max="1796" width="11.140625" style="99" customWidth="1"/>
    <col min="1797" max="1797" width="11.28515625" style="99" customWidth="1"/>
    <col min="1798" max="1799" width="13.7109375" style="99" customWidth="1"/>
    <col min="1800" max="1800" width="17" style="99" customWidth="1"/>
    <col min="1801" max="2040" width="9.140625" style="99" customWidth="1"/>
    <col min="2041" max="2041" width="3.7109375" style="99" customWidth="1"/>
    <col min="2042" max="2048" width="14.5703125" style="99"/>
    <col min="2049" max="2049" width="3.7109375" style="99" customWidth="1"/>
    <col min="2050" max="2050" width="14.5703125" style="99"/>
    <col min="2051" max="2051" width="41.28515625" style="99" customWidth="1"/>
    <col min="2052" max="2052" width="11.140625" style="99" customWidth="1"/>
    <col min="2053" max="2053" width="11.28515625" style="99" customWidth="1"/>
    <col min="2054" max="2055" width="13.7109375" style="99" customWidth="1"/>
    <col min="2056" max="2056" width="17" style="99" customWidth="1"/>
    <col min="2057" max="2296" width="9.140625" style="99" customWidth="1"/>
    <col min="2297" max="2297" width="3.7109375" style="99" customWidth="1"/>
    <col min="2298" max="2304" width="14.5703125" style="99"/>
    <col min="2305" max="2305" width="3.7109375" style="99" customWidth="1"/>
    <col min="2306" max="2306" width="14.5703125" style="99"/>
    <col min="2307" max="2307" width="41.28515625" style="99" customWidth="1"/>
    <col min="2308" max="2308" width="11.140625" style="99" customWidth="1"/>
    <col min="2309" max="2309" width="11.28515625" style="99" customWidth="1"/>
    <col min="2310" max="2311" width="13.7109375" style="99" customWidth="1"/>
    <col min="2312" max="2312" width="17" style="99" customWidth="1"/>
    <col min="2313" max="2552" width="9.140625" style="99" customWidth="1"/>
    <col min="2553" max="2553" width="3.7109375" style="99" customWidth="1"/>
    <col min="2554" max="2560" width="14.5703125" style="99"/>
    <col min="2561" max="2561" width="3.7109375" style="99" customWidth="1"/>
    <col min="2562" max="2562" width="14.5703125" style="99"/>
    <col min="2563" max="2563" width="41.28515625" style="99" customWidth="1"/>
    <col min="2564" max="2564" width="11.140625" style="99" customWidth="1"/>
    <col min="2565" max="2565" width="11.28515625" style="99" customWidth="1"/>
    <col min="2566" max="2567" width="13.7109375" style="99" customWidth="1"/>
    <col min="2568" max="2568" width="17" style="99" customWidth="1"/>
    <col min="2569" max="2808" width="9.140625" style="99" customWidth="1"/>
    <col min="2809" max="2809" width="3.7109375" style="99" customWidth="1"/>
    <col min="2810" max="2816" width="14.5703125" style="99"/>
    <col min="2817" max="2817" width="3.7109375" style="99" customWidth="1"/>
    <col min="2818" max="2818" width="14.5703125" style="99"/>
    <col min="2819" max="2819" width="41.28515625" style="99" customWidth="1"/>
    <col min="2820" max="2820" width="11.140625" style="99" customWidth="1"/>
    <col min="2821" max="2821" width="11.28515625" style="99" customWidth="1"/>
    <col min="2822" max="2823" width="13.7109375" style="99" customWidth="1"/>
    <col min="2824" max="2824" width="17" style="99" customWidth="1"/>
    <col min="2825" max="3064" width="9.140625" style="99" customWidth="1"/>
    <col min="3065" max="3065" width="3.7109375" style="99" customWidth="1"/>
    <col min="3066" max="3072" width="14.5703125" style="99"/>
    <col min="3073" max="3073" width="3.7109375" style="99" customWidth="1"/>
    <col min="3074" max="3074" width="14.5703125" style="99"/>
    <col min="3075" max="3075" width="41.28515625" style="99" customWidth="1"/>
    <col min="3076" max="3076" width="11.140625" style="99" customWidth="1"/>
    <col min="3077" max="3077" width="11.28515625" style="99" customWidth="1"/>
    <col min="3078" max="3079" width="13.7109375" style="99" customWidth="1"/>
    <col min="3080" max="3080" width="17" style="99" customWidth="1"/>
    <col min="3081" max="3320" width="9.140625" style="99" customWidth="1"/>
    <col min="3321" max="3321" width="3.7109375" style="99" customWidth="1"/>
    <col min="3322" max="3328" width="14.5703125" style="99"/>
    <col min="3329" max="3329" width="3.7109375" style="99" customWidth="1"/>
    <col min="3330" max="3330" width="14.5703125" style="99"/>
    <col min="3331" max="3331" width="41.28515625" style="99" customWidth="1"/>
    <col min="3332" max="3332" width="11.140625" style="99" customWidth="1"/>
    <col min="3333" max="3333" width="11.28515625" style="99" customWidth="1"/>
    <col min="3334" max="3335" width="13.7109375" style="99" customWidth="1"/>
    <col min="3336" max="3336" width="17" style="99" customWidth="1"/>
    <col min="3337" max="3576" width="9.140625" style="99" customWidth="1"/>
    <col min="3577" max="3577" width="3.7109375" style="99" customWidth="1"/>
    <col min="3578" max="3584" width="14.5703125" style="99"/>
    <col min="3585" max="3585" width="3.7109375" style="99" customWidth="1"/>
    <col min="3586" max="3586" width="14.5703125" style="99"/>
    <col min="3587" max="3587" width="41.28515625" style="99" customWidth="1"/>
    <col min="3588" max="3588" width="11.140625" style="99" customWidth="1"/>
    <col min="3589" max="3589" width="11.28515625" style="99" customWidth="1"/>
    <col min="3590" max="3591" width="13.7109375" style="99" customWidth="1"/>
    <col min="3592" max="3592" width="17" style="99" customWidth="1"/>
    <col min="3593" max="3832" width="9.140625" style="99" customWidth="1"/>
    <col min="3833" max="3833" width="3.7109375" style="99" customWidth="1"/>
    <col min="3834" max="3840" width="14.5703125" style="99"/>
    <col min="3841" max="3841" width="3.7109375" style="99" customWidth="1"/>
    <col min="3842" max="3842" width="14.5703125" style="99"/>
    <col min="3843" max="3843" width="41.28515625" style="99" customWidth="1"/>
    <col min="3844" max="3844" width="11.140625" style="99" customWidth="1"/>
    <col min="3845" max="3845" width="11.28515625" style="99" customWidth="1"/>
    <col min="3846" max="3847" width="13.7109375" style="99" customWidth="1"/>
    <col min="3848" max="3848" width="17" style="99" customWidth="1"/>
    <col min="3849" max="4088" width="9.140625" style="99" customWidth="1"/>
    <col min="4089" max="4089" width="3.7109375" style="99" customWidth="1"/>
    <col min="4090" max="4096" width="14.5703125" style="99"/>
    <col min="4097" max="4097" width="3.7109375" style="99" customWidth="1"/>
    <col min="4098" max="4098" width="14.5703125" style="99"/>
    <col min="4099" max="4099" width="41.28515625" style="99" customWidth="1"/>
    <col min="4100" max="4100" width="11.140625" style="99" customWidth="1"/>
    <col min="4101" max="4101" width="11.28515625" style="99" customWidth="1"/>
    <col min="4102" max="4103" width="13.7109375" style="99" customWidth="1"/>
    <col min="4104" max="4104" width="17" style="99" customWidth="1"/>
    <col min="4105" max="4344" width="9.140625" style="99" customWidth="1"/>
    <col min="4345" max="4345" width="3.7109375" style="99" customWidth="1"/>
    <col min="4346" max="4352" width="14.5703125" style="99"/>
    <col min="4353" max="4353" width="3.7109375" style="99" customWidth="1"/>
    <col min="4354" max="4354" width="14.5703125" style="99"/>
    <col min="4355" max="4355" width="41.28515625" style="99" customWidth="1"/>
    <col min="4356" max="4356" width="11.140625" style="99" customWidth="1"/>
    <col min="4357" max="4357" width="11.28515625" style="99" customWidth="1"/>
    <col min="4358" max="4359" width="13.7109375" style="99" customWidth="1"/>
    <col min="4360" max="4360" width="17" style="99" customWidth="1"/>
    <col min="4361" max="4600" width="9.140625" style="99" customWidth="1"/>
    <col min="4601" max="4601" width="3.7109375" style="99" customWidth="1"/>
    <col min="4602" max="4608" width="14.5703125" style="99"/>
    <col min="4609" max="4609" width="3.7109375" style="99" customWidth="1"/>
    <col min="4610" max="4610" width="14.5703125" style="99"/>
    <col min="4611" max="4611" width="41.28515625" style="99" customWidth="1"/>
    <col min="4612" max="4612" width="11.140625" style="99" customWidth="1"/>
    <col min="4613" max="4613" width="11.28515625" style="99" customWidth="1"/>
    <col min="4614" max="4615" width="13.7109375" style="99" customWidth="1"/>
    <col min="4616" max="4616" width="17" style="99" customWidth="1"/>
    <col min="4617" max="4856" width="9.140625" style="99" customWidth="1"/>
    <col min="4857" max="4857" width="3.7109375" style="99" customWidth="1"/>
    <col min="4858" max="4864" width="14.5703125" style="99"/>
    <col min="4865" max="4865" width="3.7109375" style="99" customWidth="1"/>
    <col min="4866" max="4866" width="14.5703125" style="99"/>
    <col min="4867" max="4867" width="41.28515625" style="99" customWidth="1"/>
    <col min="4868" max="4868" width="11.140625" style="99" customWidth="1"/>
    <col min="4869" max="4869" width="11.28515625" style="99" customWidth="1"/>
    <col min="4870" max="4871" width="13.7109375" style="99" customWidth="1"/>
    <col min="4872" max="4872" width="17" style="99" customWidth="1"/>
    <col min="4873" max="5112" width="9.140625" style="99" customWidth="1"/>
    <col min="5113" max="5113" width="3.7109375" style="99" customWidth="1"/>
    <col min="5114" max="5120" width="14.5703125" style="99"/>
    <col min="5121" max="5121" width="3.7109375" style="99" customWidth="1"/>
    <col min="5122" max="5122" width="14.5703125" style="99"/>
    <col min="5123" max="5123" width="41.28515625" style="99" customWidth="1"/>
    <col min="5124" max="5124" width="11.140625" style="99" customWidth="1"/>
    <col min="5125" max="5125" width="11.28515625" style="99" customWidth="1"/>
    <col min="5126" max="5127" width="13.7109375" style="99" customWidth="1"/>
    <col min="5128" max="5128" width="17" style="99" customWidth="1"/>
    <col min="5129" max="5368" width="9.140625" style="99" customWidth="1"/>
    <col min="5369" max="5369" width="3.7109375" style="99" customWidth="1"/>
    <col min="5370" max="5376" width="14.5703125" style="99"/>
    <col min="5377" max="5377" width="3.7109375" style="99" customWidth="1"/>
    <col min="5378" max="5378" width="14.5703125" style="99"/>
    <col min="5379" max="5379" width="41.28515625" style="99" customWidth="1"/>
    <col min="5380" max="5380" width="11.140625" style="99" customWidth="1"/>
    <col min="5381" max="5381" width="11.28515625" style="99" customWidth="1"/>
    <col min="5382" max="5383" width="13.7109375" style="99" customWidth="1"/>
    <col min="5384" max="5384" width="17" style="99" customWidth="1"/>
    <col min="5385" max="5624" width="9.140625" style="99" customWidth="1"/>
    <col min="5625" max="5625" width="3.7109375" style="99" customWidth="1"/>
    <col min="5626" max="5632" width="14.5703125" style="99"/>
    <col min="5633" max="5633" width="3.7109375" style="99" customWidth="1"/>
    <col min="5634" max="5634" width="14.5703125" style="99"/>
    <col min="5635" max="5635" width="41.28515625" style="99" customWidth="1"/>
    <col min="5636" max="5636" width="11.140625" style="99" customWidth="1"/>
    <col min="5637" max="5637" width="11.28515625" style="99" customWidth="1"/>
    <col min="5638" max="5639" width="13.7109375" style="99" customWidth="1"/>
    <col min="5640" max="5640" width="17" style="99" customWidth="1"/>
    <col min="5641" max="5880" width="9.140625" style="99" customWidth="1"/>
    <col min="5881" max="5881" width="3.7109375" style="99" customWidth="1"/>
    <col min="5882" max="5888" width="14.5703125" style="99"/>
    <col min="5889" max="5889" width="3.7109375" style="99" customWidth="1"/>
    <col min="5890" max="5890" width="14.5703125" style="99"/>
    <col min="5891" max="5891" width="41.28515625" style="99" customWidth="1"/>
    <col min="5892" max="5892" width="11.140625" style="99" customWidth="1"/>
    <col min="5893" max="5893" width="11.28515625" style="99" customWidth="1"/>
    <col min="5894" max="5895" width="13.7109375" style="99" customWidth="1"/>
    <col min="5896" max="5896" width="17" style="99" customWidth="1"/>
    <col min="5897" max="6136" width="9.140625" style="99" customWidth="1"/>
    <col min="6137" max="6137" width="3.7109375" style="99" customWidth="1"/>
    <col min="6138" max="6144" width="14.5703125" style="99"/>
    <col min="6145" max="6145" width="3.7109375" style="99" customWidth="1"/>
    <col min="6146" max="6146" width="14.5703125" style="99"/>
    <col min="6147" max="6147" width="41.28515625" style="99" customWidth="1"/>
    <col min="6148" max="6148" width="11.140625" style="99" customWidth="1"/>
    <col min="6149" max="6149" width="11.28515625" style="99" customWidth="1"/>
    <col min="6150" max="6151" width="13.7109375" style="99" customWidth="1"/>
    <col min="6152" max="6152" width="17" style="99" customWidth="1"/>
    <col min="6153" max="6392" width="9.140625" style="99" customWidth="1"/>
    <col min="6393" max="6393" width="3.7109375" style="99" customWidth="1"/>
    <col min="6394" max="6400" width="14.5703125" style="99"/>
    <col min="6401" max="6401" width="3.7109375" style="99" customWidth="1"/>
    <col min="6402" max="6402" width="14.5703125" style="99"/>
    <col min="6403" max="6403" width="41.28515625" style="99" customWidth="1"/>
    <col min="6404" max="6404" width="11.140625" style="99" customWidth="1"/>
    <col min="6405" max="6405" width="11.28515625" style="99" customWidth="1"/>
    <col min="6406" max="6407" width="13.7109375" style="99" customWidth="1"/>
    <col min="6408" max="6408" width="17" style="99" customWidth="1"/>
    <col min="6409" max="6648" width="9.140625" style="99" customWidth="1"/>
    <col min="6649" max="6649" width="3.7109375" style="99" customWidth="1"/>
    <col min="6650" max="6656" width="14.5703125" style="99"/>
    <col min="6657" max="6657" width="3.7109375" style="99" customWidth="1"/>
    <col min="6658" max="6658" width="14.5703125" style="99"/>
    <col min="6659" max="6659" width="41.28515625" style="99" customWidth="1"/>
    <col min="6660" max="6660" width="11.140625" style="99" customWidth="1"/>
    <col min="6661" max="6661" width="11.28515625" style="99" customWidth="1"/>
    <col min="6662" max="6663" width="13.7109375" style="99" customWidth="1"/>
    <col min="6664" max="6664" width="17" style="99" customWidth="1"/>
    <col min="6665" max="6904" width="9.140625" style="99" customWidth="1"/>
    <col min="6905" max="6905" width="3.7109375" style="99" customWidth="1"/>
    <col min="6906" max="6912" width="14.5703125" style="99"/>
    <col min="6913" max="6913" width="3.7109375" style="99" customWidth="1"/>
    <col min="6914" max="6914" width="14.5703125" style="99"/>
    <col min="6915" max="6915" width="41.28515625" style="99" customWidth="1"/>
    <col min="6916" max="6916" width="11.140625" style="99" customWidth="1"/>
    <col min="6917" max="6917" width="11.28515625" style="99" customWidth="1"/>
    <col min="6918" max="6919" width="13.7109375" style="99" customWidth="1"/>
    <col min="6920" max="6920" width="17" style="99" customWidth="1"/>
    <col min="6921" max="7160" width="9.140625" style="99" customWidth="1"/>
    <col min="7161" max="7161" width="3.7109375" style="99" customWidth="1"/>
    <col min="7162" max="7168" width="14.5703125" style="99"/>
    <col min="7169" max="7169" width="3.7109375" style="99" customWidth="1"/>
    <col min="7170" max="7170" width="14.5703125" style="99"/>
    <col min="7171" max="7171" width="41.28515625" style="99" customWidth="1"/>
    <col min="7172" max="7172" width="11.140625" style="99" customWidth="1"/>
    <col min="7173" max="7173" width="11.28515625" style="99" customWidth="1"/>
    <col min="7174" max="7175" width="13.7109375" style="99" customWidth="1"/>
    <col min="7176" max="7176" width="17" style="99" customWidth="1"/>
    <col min="7177" max="7416" width="9.140625" style="99" customWidth="1"/>
    <col min="7417" max="7417" width="3.7109375" style="99" customWidth="1"/>
    <col min="7418" max="7424" width="14.5703125" style="99"/>
    <col min="7425" max="7425" width="3.7109375" style="99" customWidth="1"/>
    <col min="7426" max="7426" width="14.5703125" style="99"/>
    <col min="7427" max="7427" width="41.28515625" style="99" customWidth="1"/>
    <col min="7428" max="7428" width="11.140625" style="99" customWidth="1"/>
    <col min="7429" max="7429" width="11.28515625" style="99" customWidth="1"/>
    <col min="7430" max="7431" width="13.7109375" style="99" customWidth="1"/>
    <col min="7432" max="7432" width="17" style="99" customWidth="1"/>
    <col min="7433" max="7672" width="9.140625" style="99" customWidth="1"/>
    <col min="7673" max="7673" width="3.7109375" style="99" customWidth="1"/>
    <col min="7674" max="7680" width="14.5703125" style="99"/>
    <col min="7681" max="7681" width="3.7109375" style="99" customWidth="1"/>
    <col min="7682" max="7682" width="14.5703125" style="99"/>
    <col min="7683" max="7683" width="41.28515625" style="99" customWidth="1"/>
    <col min="7684" max="7684" width="11.140625" style="99" customWidth="1"/>
    <col min="7685" max="7685" width="11.28515625" style="99" customWidth="1"/>
    <col min="7686" max="7687" width="13.7109375" style="99" customWidth="1"/>
    <col min="7688" max="7688" width="17" style="99" customWidth="1"/>
    <col min="7689" max="7928" width="9.140625" style="99" customWidth="1"/>
    <col min="7929" max="7929" width="3.7109375" style="99" customWidth="1"/>
    <col min="7930" max="7936" width="14.5703125" style="99"/>
    <col min="7937" max="7937" width="3.7109375" style="99" customWidth="1"/>
    <col min="7938" max="7938" width="14.5703125" style="99"/>
    <col min="7939" max="7939" width="41.28515625" style="99" customWidth="1"/>
    <col min="7940" max="7940" width="11.140625" style="99" customWidth="1"/>
    <col min="7941" max="7941" width="11.28515625" style="99" customWidth="1"/>
    <col min="7942" max="7943" width="13.7109375" style="99" customWidth="1"/>
    <col min="7944" max="7944" width="17" style="99" customWidth="1"/>
    <col min="7945" max="8184" width="9.140625" style="99" customWidth="1"/>
    <col min="8185" max="8185" width="3.7109375" style="99" customWidth="1"/>
    <col min="8186" max="8192" width="14.5703125" style="99"/>
    <col min="8193" max="8193" width="3.7109375" style="99" customWidth="1"/>
    <col min="8194" max="8194" width="14.5703125" style="99"/>
    <col min="8195" max="8195" width="41.28515625" style="99" customWidth="1"/>
    <col min="8196" max="8196" width="11.140625" style="99" customWidth="1"/>
    <col min="8197" max="8197" width="11.28515625" style="99" customWidth="1"/>
    <col min="8198" max="8199" width="13.7109375" style="99" customWidth="1"/>
    <col min="8200" max="8200" width="17" style="99" customWidth="1"/>
    <col min="8201" max="8440" width="9.140625" style="99" customWidth="1"/>
    <col min="8441" max="8441" width="3.7109375" style="99" customWidth="1"/>
    <col min="8442" max="8448" width="14.5703125" style="99"/>
    <col min="8449" max="8449" width="3.7109375" style="99" customWidth="1"/>
    <col min="8450" max="8450" width="14.5703125" style="99"/>
    <col min="8451" max="8451" width="41.28515625" style="99" customWidth="1"/>
    <col min="8452" max="8452" width="11.140625" style="99" customWidth="1"/>
    <col min="8453" max="8453" width="11.28515625" style="99" customWidth="1"/>
    <col min="8454" max="8455" width="13.7109375" style="99" customWidth="1"/>
    <col min="8456" max="8456" width="17" style="99" customWidth="1"/>
    <col min="8457" max="8696" width="9.140625" style="99" customWidth="1"/>
    <col min="8697" max="8697" width="3.7109375" style="99" customWidth="1"/>
    <col min="8698" max="8704" width="14.5703125" style="99"/>
    <col min="8705" max="8705" width="3.7109375" style="99" customWidth="1"/>
    <col min="8706" max="8706" width="14.5703125" style="99"/>
    <col min="8707" max="8707" width="41.28515625" style="99" customWidth="1"/>
    <col min="8708" max="8708" width="11.140625" style="99" customWidth="1"/>
    <col min="8709" max="8709" width="11.28515625" style="99" customWidth="1"/>
    <col min="8710" max="8711" width="13.7109375" style="99" customWidth="1"/>
    <col min="8712" max="8712" width="17" style="99" customWidth="1"/>
    <col min="8713" max="8952" width="9.140625" style="99" customWidth="1"/>
    <col min="8953" max="8953" width="3.7109375" style="99" customWidth="1"/>
    <col min="8954" max="8960" width="14.5703125" style="99"/>
    <col min="8961" max="8961" width="3.7109375" style="99" customWidth="1"/>
    <col min="8962" max="8962" width="14.5703125" style="99"/>
    <col min="8963" max="8963" width="41.28515625" style="99" customWidth="1"/>
    <col min="8964" max="8964" width="11.140625" style="99" customWidth="1"/>
    <col min="8965" max="8965" width="11.28515625" style="99" customWidth="1"/>
    <col min="8966" max="8967" width="13.7109375" style="99" customWidth="1"/>
    <col min="8968" max="8968" width="17" style="99" customWidth="1"/>
    <col min="8969" max="9208" width="9.140625" style="99" customWidth="1"/>
    <col min="9209" max="9209" width="3.7109375" style="99" customWidth="1"/>
    <col min="9210" max="9216" width="14.5703125" style="99"/>
    <col min="9217" max="9217" width="3.7109375" style="99" customWidth="1"/>
    <col min="9218" max="9218" width="14.5703125" style="99"/>
    <col min="9219" max="9219" width="41.28515625" style="99" customWidth="1"/>
    <col min="9220" max="9220" width="11.140625" style="99" customWidth="1"/>
    <col min="9221" max="9221" width="11.28515625" style="99" customWidth="1"/>
    <col min="9222" max="9223" width="13.7109375" style="99" customWidth="1"/>
    <col min="9224" max="9224" width="17" style="99" customWidth="1"/>
    <col min="9225" max="9464" width="9.140625" style="99" customWidth="1"/>
    <col min="9465" max="9465" width="3.7109375" style="99" customWidth="1"/>
    <col min="9466" max="9472" width="14.5703125" style="99"/>
    <col min="9473" max="9473" width="3.7109375" style="99" customWidth="1"/>
    <col min="9474" max="9474" width="14.5703125" style="99"/>
    <col min="9475" max="9475" width="41.28515625" style="99" customWidth="1"/>
    <col min="9476" max="9476" width="11.140625" style="99" customWidth="1"/>
    <col min="9477" max="9477" width="11.28515625" style="99" customWidth="1"/>
    <col min="9478" max="9479" width="13.7109375" style="99" customWidth="1"/>
    <col min="9480" max="9480" width="17" style="99" customWidth="1"/>
    <col min="9481" max="9720" width="9.140625" style="99" customWidth="1"/>
    <col min="9721" max="9721" width="3.7109375" style="99" customWidth="1"/>
    <col min="9722" max="9728" width="14.5703125" style="99"/>
    <col min="9729" max="9729" width="3.7109375" style="99" customWidth="1"/>
    <col min="9730" max="9730" width="14.5703125" style="99"/>
    <col min="9731" max="9731" width="41.28515625" style="99" customWidth="1"/>
    <col min="9732" max="9732" width="11.140625" style="99" customWidth="1"/>
    <col min="9733" max="9733" width="11.28515625" style="99" customWidth="1"/>
    <col min="9734" max="9735" width="13.7109375" style="99" customWidth="1"/>
    <col min="9736" max="9736" width="17" style="99" customWidth="1"/>
    <col min="9737" max="9976" width="9.140625" style="99" customWidth="1"/>
    <col min="9977" max="9977" width="3.7109375" style="99" customWidth="1"/>
    <col min="9978" max="9984" width="14.5703125" style="99"/>
    <col min="9985" max="9985" width="3.7109375" style="99" customWidth="1"/>
    <col min="9986" max="9986" width="14.5703125" style="99"/>
    <col min="9987" max="9987" width="41.28515625" style="99" customWidth="1"/>
    <col min="9988" max="9988" width="11.140625" style="99" customWidth="1"/>
    <col min="9989" max="9989" width="11.28515625" style="99" customWidth="1"/>
    <col min="9990" max="9991" width="13.7109375" style="99" customWidth="1"/>
    <col min="9992" max="9992" width="17" style="99" customWidth="1"/>
    <col min="9993" max="10232" width="9.140625" style="99" customWidth="1"/>
    <col min="10233" max="10233" width="3.7109375" style="99" customWidth="1"/>
    <col min="10234" max="10240" width="14.5703125" style="99"/>
    <col min="10241" max="10241" width="3.7109375" style="99" customWidth="1"/>
    <col min="10242" max="10242" width="14.5703125" style="99"/>
    <col min="10243" max="10243" width="41.28515625" style="99" customWidth="1"/>
    <col min="10244" max="10244" width="11.140625" style="99" customWidth="1"/>
    <col min="10245" max="10245" width="11.28515625" style="99" customWidth="1"/>
    <col min="10246" max="10247" width="13.7109375" style="99" customWidth="1"/>
    <col min="10248" max="10248" width="17" style="99" customWidth="1"/>
    <col min="10249" max="10488" width="9.140625" style="99" customWidth="1"/>
    <col min="10489" max="10489" width="3.7109375" style="99" customWidth="1"/>
    <col min="10490" max="10496" width="14.5703125" style="99"/>
    <col min="10497" max="10497" width="3.7109375" style="99" customWidth="1"/>
    <col min="10498" max="10498" width="14.5703125" style="99"/>
    <col min="10499" max="10499" width="41.28515625" style="99" customWidth="1"/>
    <col min="10500" max="10500" width="11.140625" style="99" customWidth="1"/>
    <col min="10501" max="10501" width="11.28515625" style="99" customWidth="1"/>
    <col min="10502" max="10503" width="13.7109375" style="99" customWidth="1"/>
    <col min="10504" max="10504" width="17" style="99" customWidth="1"/>
    <col min="10505" max="10744" width="9.140625" style="99" customWidth="1"/>
    <col min="10745" max="10745" width="3.7109375" style="99" customWidth="1"/>
    <col min="10746" max="10752" width="14.5703125" style="99"/>
    <col min="10753" max="10753" width="3.7109375" style="99" customWidth="1"/>
    <col min="10754" max="10754" width="14.5703125" style="99"/>
    <col min="10755" max="10755" width="41.28515625" style="99" customWidth="1"/>
    <col min="10756" max="10756" width="11.140625" style="99" customWidth="1"/>
    <col min="10757" max="10757" width="11.28515625" style="99" customWidth="1"/>
    <col min="10758" max="10759" width="13.7109375" style="99" customWidth="1"/>
    <col min="10760" max="10760" width="17" style="99" customWidth="1"/>
    <col min="10761" max="11000" width="9.140625" style="99" customWidth="1"/>
    <col min="11001" max="11001" width="3.7109375" style="99" customWidth="1"/>
    <col min="11002" max="11008" width="14.5703125" style="99"/>
    <col min="11009" max="11009" width="3.7109375" style="99" customWidth="1"/>
    <col min="11010" max="11010" width="14.5703125" style="99"/>
    <col min="11011" max="11011" width="41.28515625" style="99" customWidth="1"/>
    <col min="11012" max="11012" width="11.140625" style="99" customWidth="1"/>
    <col min="11013" max="11013" width="11.28515625" style="99" customWidth="1"/>
    <col min="11014" max="11015" width="13.7109375" style="99" customWidth="1"/>
    <col min="11016" max="11016" width="17" style="99" customWidth="1"/>
    <col min="11017" max="11256" width="9.140625" style="99" customWidth="1"/>
    <col min="11257" max="11257" width="3.7109375" style="99" customWidth="1"/>
    <col min="11258" max="11264" width="14.5703125" style="99"/>
    <col min="11265" max="11265" width="3.7109375" style="99" customWidth="1"/>
    <col min="11266" max="11266" width="14.5703125" style="99"/>
    <col min="11267" max="11267" width="41.28515625" style="99" customWidth="1"/>
    <col min="11268" max="11268" width="11.140625" style="99" customWidth="1"/>
    <col min="11269" max="11269" width="11.28515625" style="99" customWidth="1"/>
    <col min="11270" max="11271" width="13.7109375" style="99" customWidth="1"/>
    <col min="11272" max="11272" width="17" style="99" customWidth="1"/>
    <col min="11273" max="11512" width="9.140625" style="99" customWidth="1"/>
    <col min="11513" max="11513" width="3.7109375" style="99" customWidth="1"/>
    <col min="11514" max="11520" width="14.5703125" style="99"/>
    <col min="11521" max="11521" width="3.7109375" style="99" customWidth="1"/>
    <col min="11522" max="11522" width="14.5703125" style="99"/>
    <col min="11523" max="11523" width="41.28515625" style="99" customWidth="1"/>
    <col min="11524" max="11524" width="11.140625" style="99" customWidth="1"/>
    <col min="11525" max="11525" width="11.28515625" style="99" customWidth="1"/>
    <col min="11526" max="11527" width="13.7109375" style="99" customWidth="1"/>
    <col min="11528" max="11528" width="17" style="99" customWidth="1"/>
    <col min="11529" max="11768" width="9.140625" style="99" customWidth="1"/>
    <col min="11769" max="11769" width="3.7109375" style="99" customWidth="1"/>
    <col min="11770" max="11776" width="14.5703125" style="99"/>
    <col min="11777" max="11777" width="3.7109375" style="99" customWidth="1"/>
    <col min="11778" max="11778" width="14.5703125" style="99"/>
    <col min="11779" max="11779" width="41.28515625" style="99" customWidth="1"/>
    <col min="11780" max="11780" width="11.140625" style="99" customWidth="1"/>
    <col min="11781" max="11781" width="11.28515625" style="99" customWidth="1"/>
    <col min="11782" max="11783" width="13.7109375" style="99" customWidth="1"/>
    <col min="11784" max="11784" width="17" style="99" customWidth="1"/>
    <col min="11785" max="12024" width="9.140625" style="99" customWidth="1"/>
    <col min="12025" max="12025" width="3.7109375" style="99" customWidth="1"/>
    <col min="12026" max="12032" width="14.5703125" style="99"/>
    <col min="12033" max="12033" width="3.7109375" style="99" customWidth="1"/>
    <col min="12034" max="12034" width="14.5703125" style="99"/>
    <col min="12035" max="12035" width="41.28515625" style="99" customWidth="1"/>
    <col min="12036" max="12036" width="11.140625" style="99" customWidth="1"/>
    <col min="12037" max="12037" width="11.28515625" style="99" customWidth="1"/>
    <col min="12038" max="12039" width="13.7109375" style="99" customWidth="1"/>
    <col min="12040" max="12040" width="17" style="99" customWidth="1"/>
    <col min="12041" max="12280" width="9.140625" style="99" customWidth="1"/>
    <col min="12281" max="12281" width="3.7109375" style="99" customWidth="1"/>
    <col min="12282" max="12288" width="14.5703125" style="99"/>
    <col min="12289" max="12289" width="3.7109375" style="99" customWidth="1"/>
    <col min="12290" max="12290" width="14.5703125" style="99"/>
    <col min="12291" max="12291" width="41.28515625" style="99" customWidth="1"/>
    <col min="12292" max="12292" width="11.140625" style="99" customWidth="1"/>
    <col min="12293" max="12293" width="11.28515625" style="99" customWidth="1"/>
    <col min="12294" max="12295" width="13.7109375" style="99" customWidth="1"/>
    <col min="12296" max="12296" width="17" style="99" customWidth="1"/>
    <col min="12297" max="12536" width="9.140625" style="99" customWidth="1"/>
    <col min="12537" max="12537" width="3.7109375" style="99" customWidth="1"/>
    <col min="12538" max="12544" width="14.5703125" style="99"/>
    <col min="12545" max="12545" width="3.7109375" style="99" customWidth="1"/>
    <col min="12546" max="12546" width="14.5703125" style="99"/>
    <col min="12547" max="12547" width="41.28515625" style="99" customWidth="1"/>
    <col min="12548" max="12548" width="11.140625" style="99" customWidth="1"/>
    <col min="12549" max="12549" width="11.28515625" style="99" customWidth="1"/>
    <col min="12550" max="12551" width="13.7109375" style="99" customWidth="1"/>
    <col min="12552" max="12552" width="17" style="99" customWidth="1"/>
    <col min="12553" max="12792" width="9.140625" style="99" customWidth="1"/>
    <col min="12793" max="12793" width="3.7109375" style="99" customWidth="1"/>
    <col min="12794" max="12800" width="14.5703125" style="99"/>
    <col min="12801" max="12801" width="3.7109375" style="99" customWidth="1"/>
    <col min="12802" max="12802" width="14.5703125" style="99"/>
    <col min="12803" max="12803" width="41.28515625" style="99" customWidth="1"/>
    <col min="12804" max="12804" width="11.140625" style="99" customWidth="1"/>
    <col min="12805" max="12805" width="11.28515625" style="99" customWidth="1"/>
    <col min="12806" max="12807" width="13.7109375" style="99" customWidth="1"/>
    <col min="12808" max="12808" width="17" style="99" customWidth="1"/>
    <col min="12809" max="13048" width="9.140625" style="99" customWidth="1"/>
    <col min="13049" max="13049" width="3.7109375" style="99" customWidth="1"/>
    <col min="13050" max="13056" width="14.5703125" style="99"/>
    <col min="13057" max="13057" width="3.7109375" style="99" customWidth="1"/>
    <col min="13058" max="13058" width="14.5703125" style="99"/>
    <col min="13059" max="13059" width="41.28515625" style="99" customWidth="1"/>
    <col min="13060" max="13060" width="11.140625" style="99" customWidth="1"/>
    <col min="13061" max="13061" width="11.28515625" style="99" customWidth="1"/>
    <col min="13062" max="13063" width="13.7109375" style="99" customWidth="1"/>
    <col min="13064" max="13064" width="17" style="99" customWidth="1"/>
    <col min="13065" max="13304" width="9.140625" style="99" customWidth="1"/>
    <col min="13305" max="13305" width="3.7109375" style="99" customWidth="1"/>
    <col min="13306" max="13312" width="14.5703125" style="99"/>
    <col min="13313" max="13313" width="3.7109375" style="99" customWidth="1"/>
    <col min="13314" max="13314" width="14.5703125" style="99"/>
    <col min="13315" max="13315" width="41.28515625" style="99" customWidth="1"/>
    <col min="13316" max="13316" width="11.140625" style="99" customWidth="1"/>
    <col min="13317" max="13317" width="11.28515625" style="99" customWidth="1"/>
    <col min="13318" max="13319" width="13.7109375" style="99" customWidth="1"/>
    <col min="13320" max="13320" width="17" style="99" customWidth="1"/>
    <col min="13321" max="13560" width="9.140625" style="99" customWidth="1"/>
    <col min="13561" max="13561" width="3.7109375" style="99" customWidth="1"/>
    <col min="13562" max="13568" width="14.5703125" style="99"/>
    <col min="13569" max="13569" width="3.7109375" style="99" customWidth="1"/>
    <col min="13570" max="13570" width="14.5703125" style="99"/>
    <col min="13571" max="13571" width="41.28515625" style="99" customWidth="1"/>
    <col min="13572" max="13572" width="11.140625" style="99" customWidth="1"/>
    <col min="13573" max="13573" width="11.28515625" style="99" customWidth="1"/>
    <col min="13574" max="13575" width="13.7109375" style="99" customWidth="1"/>
    <col min="13576" max="13576" width="17" style="99" customWidth="1"/>
    <col min="13577" max="13816" width="9.140625" style="99" customWidth="1"/>
    <col min="13817" max="13817" width="3.7109375" style="99" customWidth="1"/>
    <col min="13818" max="13824" width="14.5703125" style="99"/>
    <col min="13825" max="13825" width="3.7109375" style="99" customWidth="1"/>
    <col min="13826" max="13826" width="14.5703125" style="99"/>
    <col min="13827" max="13827" width="41.28515625" style="99" customWidth="1"/>
    <col min="13828" max="13828" width="11.140625" style="99" customWidth="1"/>
    <col min="13829" max="13829" width="11.28515625" style="99" customWidth="1"/>
    <col min="13830" max="13831" width="13.7109375" style="99" customWidth="1"/>
    <col min="13832" max="13832" width="17" style="99" customWidth="1"/>
    <col min="13833" max="14072" width="9.140625" style="99" customWidth="1"/>
    <col min="14073" max="14073" width="3.7109375" style="99" customWidth="1"/>
    <col min="14074" max="14080" width="14.5703125" style="99"/>
    <col min="14081" max="14081" width="3.7109375" style="99" customWidth="1"/>
    <col min="14082" max="14082" width="14.5703125" style="99"/>
    <col min="14083" max="14083" width="41.28515625" style="99" customWidth="1"/>
    <col min="14084" max="14084" width="11.140625" style="99" customWidth="1"/>
    <col min="14085" max="14085" width="11.28515625" style="99" customWidth="1"/>
    <col min="14086" max="14087" width="13.7109375" style="99" customWidth="1"/>
    <col min="14088" max="14088" width="17" style="99" customWidth="1"/>
    <col min="14089" max="14328" width="9.140625" style="99" customWidth="1"/>
    <col min="14329" max="14329" width="3.7109375" style="99" customWidth="1"/>
    <col min="14330" max="14336" width="14.5703125" style="99"/>
    <col min="14337" max="14337" width="3.7109375" style="99" customWidth="1"/>
    <col min="14338" max="14338" width="14.5703125" style="99"/>
    <col min="14339" max="14339" width="41.28515625" style="99" customWidth="1"/>
    <col min="14340" max="14340" width="11.140625" style="99" customWidth="1"/>
    <col min="14341" max="14341" width="11.28515625" style="99" customWidth="1"/>
    <col min="14342" max="14343" width="13.7109375" style="99" customWidth="1"/>
    <col min="14344" max="14344" width="17" style="99" customWidth="1"/>
    <col min="14345" max="14584" width="9.140625" style="99" customWidth="1"/>
    <col min="14585" max="14585" width="3.7109375" style="99" customWidth="1"/>
    <col min="14586" max="14592" width="14.5703125" style="99"/>
    <col min="14593" max="14593" width="3.7109375" style="99" customWidth="1"/>
    <col min="14594" max="14594" width="14.5703125" style="99"/>
    <col min="14595" max="14595" width="41.28515625" style="99" customWidth="1"/>
    <col min="14596" max="14596" width="11.140625" style="99" customWidth="1"/>
    <col min="14597" max="14597" width="11.28515625" style="99" customWidth="1"/>
    <col min="14598" max="14599" width="13.7109375" style="99" customWidth="1"/>
    <col min="14600" max="14600" width="17" style="99" customWidth="1"/>
    <col min="14601" max="14840" width="9.140625" style="99" customWidth="1"/>
    <col min="14841" max="14841" width="3.7109375" style="99" customWidth="1"/>
    <col min="14842" max="14848" width="14.5703125" style="99"/>
    <col min="14849" max="14849" width="3.7109375" style="99" customWidth="1"/>
    <col min="14850" max="14850" width="14.5703125" style="99"/>
    <col min="14851" max="14851" width="41.28515625" style="99" customWidth="1"/>
    <col min="14852" max="14852" width="11.140625" style="99" customWidth="1"/>
    <col min="14853" max="14853" width="11.28515625" style="99" customWidth="1"/>
    <col min="14854" max="14855" width="13.7109375" style="99" customWidth="1"/>
    <col min="14856" max="14856" width="17" style="99" customWidth="1"/>
    <col min="14857" max="15096" width="9.140625" style="99" customWidth="1"/>
    <col min="15097" max="15097" width="3.7109375" style="99" customWidth="1"/>
    <col min="15098" max="15104" width="14.5703125" style="99"/>
    <col min="15105" max="15105" width="3.7109375" style="99" customWidth="1"/>
    <col min="15106" max="15106" width="14.5703125" style="99"/>
    <col min="15107" max="15107" width="41.28515625" style="99" customWidth="1"/>
    <col min="15108" max="15108" width="11.140625" style="99" customWidth="1"/>
    <col min="15109" max="15109" width="11.28515625" style="99" customWidth="1"/>
    <col min="15110" max="15111" width="13.7109375" style="99" customWidth="1"/>
    <col min="15112" max="15112" width="17" style="99" customWidth="1"/>
    <col min="15113" max="15352" width="9.140625" style="99" customWidth="1"/>
    <col min="15353" max="15353" width="3.7109375" style="99" customWidth="1"/>
    <col min="15354" max="15360" width="14.5703125" style="99"/>
    <col min="15361" max="15361" width="3.7109375" style="99" customWidth="1"/>
    <col min="15362" max="15362" width="14.5703125" style="99"/>
    <col min="15363" max="15363" width="41.28515625" style="99" customWidth="1"/>
    <col min="15364" max="15364" width="11.140625" style="99" customWidth="1"/>
    <col min="15365" max="15365" width="11.28515625" style="99" customWidth="1"/>
    <col min="15366" max="15367" width="13.7109375" style="99" customWidth="1"/>
    <col min="15368" max="15368" width="17" style="99" customWidth="1"/>
    <col min="15369" max="15608" width="9.140625" style="99" customWidth="1"/>
    <col min="15609" max="15609" width="3.7109375" style="99" customWidth="1"/>
    <col min="15610" max="15616" width="14.5703125" style="99"/>
    <col min="15617" max="15617" width="3.7109375" style="99" customWidth="1"/>
    <col min="15618" max="15618" width="14.5703125" style="99"/>
    <col min="15619" max="15619" width="41.28515625" style="99" customWidth="1"/>
    <col min="15620" max="15620" width="11.140625" style="99" customWidth="1"/>
    <col min="15621" max="15621" width="11.28515625" style="99" customWidth="1"/>
    <col min="15622" max="15623" width="13.7109375" style="99" customWidth="1"/>
    <col min="15624" max="15624" width="17" style="99" customWidth="1"/>
    <col min="15625" max="15864" width="9.140625" style="99" customWidth="1"/>
    <col min="15865" max="15865" width="3.7109375" style="99" customWidth="1"/>
    <col min="15866" max="15872" width="14.5703125" style="99"/>
    <col min="15873" max="15873" width="3.7109375" style="99" customWidth="1"/>
    <col min="15874" max="15874" width="14.5703125" style="99"/>
    <col min="15875" max="15875" width="41.28515625" style="99" customWidth="1"/>
    <col min="15876" max="15876" width="11.140625" style="99" customWidth="1"/>
    <col min="15877" max="15877" width="11.28515625" style="99" customWidth="1"/>
    <col min="15878" max="15879" width="13.7109375" style="99" customWidth="1"/>
    <col min="15880" max="15880" width="17" style="99" customWidth="1"/>
    <col min="15881" max="16120" width="9.140625" style="99" customWidth="1"/>
    <col min="16121" max="16121" width="3.7109375" style="99" customWidth="1"/>
    <col min="16122" max="16128" width="14.5703125" style="99"/>
    <col min="16129" max="16129" width="3.7109375" style="99" customWidth="1"/>
    <col min="16130" max="16130" width="14.5703125" style="99"/>
    <col min="16131" max="16131" width="41.28515625" style="99" customWidth="1"/>
    <col min="16132" max="16132" width="11.140625" style="99" customWidth="1"/>
    <col min="16133" max="16133" width="11.28515625" style="99" customWidth="1"/>
    <col min="16134" max="16135" width="13.7109375" style="99" customWidth="1"/>
    <col min="16136" max="16136" width="17" style="99" customWidth="1"/>
    <col min="16137" max="16376" width="9.140625" style="99" customWidth="1"/>
    <col min="16377" max="16377" width="3.7109375" style="99" customWidth="1"/>
    <col min="16378" max="16384" width="14.5703125" style="99"/>
  </cols>
  <sheetData>
    <row r="1" spans="1:250" ht="13.5" thickBot="1">
      <c r="A1" s="94"/>
      <c r="B1" s="95"/>
      <c r="C1" s="96"/>
      <c r="D1" s="96"/>
      <c r="E1" s="97"/>
      <c r="F1" s="96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</row>
    <row r="2" spans="1:250" ht="13.5" customHeight="1" thickTop="1">
      <c r="A2" s="241" t="s">
        <v>59</v>
      </c>
      <c r="B2" s="242"/>
      <c r="C2" s="245" t="s">
        <v>91</v>
      </c>
      <c r="D2" s="246"/>
      <c r="E2" s="246"/>
      <c r="F2" s="246"/>
      <c r="G2" s="247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</row>
    <row r="3" spans="1:250">
      <c r="A3" s="243"/>
      <c r="B3" s="244"/>
      <c r="C3" s="248"/>
      <c r="D3" s="248"/>
      <c r="E3" s="248"/>
      <c r="F3" s="248"/>
      <c r="G3" s="249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</row>
    <row r="4" spans="1:250" ht="13.5" thickBot="1">
      <c r="A4" s="250" t="s">
        <v>119</v>
      </c>
      <c r="B4" s="251"/>
      <c r="C4" s="252" t="s">
        <v>120</v>
      </c>
      <c r="D4" s="253"/>
      <c r="E4" s="253"/>
      <c r="F4" s="253"/>
      <c r="G4" s="254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</row>
    <row r="5" spans="1:250" ht="13.5" thickTop="1"/>
    <row r="6" spans="1:250">
      <c r="F6" s="100"/>
      <c r="G6" s="100"/>
      <c r="H6" s="101"/>
      <c r="J6" s="102"/>
    </row>
    <row r="7" spans="1:250" ht="25.5">
      <c r="A7" s="103" t="s">
        <v>121</v>
      </c>
      <c r="B7" s="104" t="s">
        <v>122</v>
      </c>
      <c r="C7" s="105" t="s">
        <v>123</v>
      </c>
      <c r="D7" s="255" t="s">
        <v>124</v>
      </c>
      <c r="E7" s="256"/>
      <c r="F7" s="256"/>
      <c r="G7" s="256"/>
      <c r="H7" s="107" t="s">
        <v>7</v>
      </c>
      <c r="I7" s="108"/>
      <c r="J7" s="102"/>
    </row>
    <row r="8" spans="1:250" ht="15.75">
      <c r="A8" s="106">
        <v>1</v>
      </c>
      <c r="B8" s="109" t="s">
        <v>125</v>
      </c>
      <c r="C8" s="110" t="s">
        <v>126</v>
      </c>
      <c r="D8" s="111" t="s">
        <v>30</v>
      </c>
      <c r="E8" s="112">
        <v>1</v>
      </c>
      <c r="F8" s="131"/>
      <c r="G8" s="113">
        <f>ROUND(E8*F8,2)</f>
        <v>0</v>
      </c>
      <c r="H8" s="114" t="s">
        <v>56</v>
      </c>
      <c r="J8" s="115"/>
    </row>
    <row r="9" spans="1:250" ht="22.5">
      <c r="A9" s="106">
        <v>2</v>
      </c>
      <c r="B9" s="109" t="s">
        <v>127</v>
      </c>
      <c r="C9" s="110" t="s">
        <v>128</v>
      </c>
      <c r="D9" s="111" t="s">
        <v>30</v>
      </c>
      <c r="E9" s="112">
        <v>1</v>
      </c>
      <c r="F9" s="131"/>
      <c r="G9" s="113">
        <f>ROUND(E9*F9,2)</f>
        <v>0</v>
      </c>
      <c r="H9" s="114" t="s">
        <v>56</v>
      </c>
      <c r="J9" s="115"/>
    </row>
    <row r="10" spans="1:250" ht="15.75">
      <c r="A10" s="106">
        <v>3</v>
      </c>
      <c r="B10" s="109" t="s">
        <v>129</v>
      </c>
      <c r="C10" s="110" t="s">
        <v>130</v>
      </c>
      <c r="D10" s="111" t="s">
        <v>30</v>
      </c>
      <c r="E10" s="112">
        <v>1</v>
      </c>
      <c r="F10" s="131"/>
      <c r="G10" s="113">
        <f>ROUND(E10*F10,2)</f>
        <v>0</v>
      </c>
      <c r="H10" s="114" t="s">
        <v>56</v>
      </c>
      <c r="J10" s="115"/>
    </row>
    <row r="11" spans="1:250" ht="15.75">
      <c r="A11" s="106">
        <v>4</v>
      </c>
      <c r="B11" s="109" t="s">
        <v>131</v>
      </c>
      <c r="C11" s="110" t="s">
        <v>132</v>
      </c>
      <c r="D11" s="111" t="s">
        <v>30</v>
      </c>
      <c r="E11" s="112">
        <v>1</v>
      </c>
      <c r="F11" s="131"/>
      <c r="G11" s="113">
        <f>ROUND(E11*F11,2)</f>
        <v>0</v>
      </c>
      <c r="H11" s="114" t="s">
        <v>56</v>
      </c>
      <c r="I11" s="116"/>
      <c r="J11" s="115"/>
    </row>
    <row r="12" spans="1:250">
      <c r="A12" s="117"/>
      <c r="B12" s="118" t="s">
        <v>133</v>
      </c>
      <c r="C12" s="119" t="str">
        <f>CONCATENATE(B7," ",C7)</f>
        <v>000 Vedlejší rozpočtové a ostatní náklady</v>
      </c>
      <c r="D12" s="120"/>
      <c r="E12" s="121"/>
      <c r="F12" s="122"/>
      <c r="G12" s="123">
        <f>SUM(G8:G11)</f>
        <v>0</v>
      </c>
      <c r="H12" s="101"/>
      <c r="I12" s="124"/>
    </row>
    <row r="13" spans="1:250">
      <c r="F13" s="100"/>
      <c r="G13" s="100"/>
      <c r="H13" s="101"/>
    </row>
    <row r="14" spans="1:250">
      <c r="A14" s="125" t="s">
        <v>19</v>
      </c>
      <c r="B14" s="126"/>
      <c r="C14" s="125"/>
      <c r="D14" s="125"/>
      <c r="E14" s="125"/>
      <c r="F14" s="125"/>
      <c r="G14" s="125"/>
      <c r="H14" s="101"/>
    </row>
    <row r="15" spans="1:250" ht="23.25" customHeight="1">
      <c r="A15" s="238" t="s">
        <v>134</v>
      </c>
      <c r="B15" s="240"/>
      <c r="C15" s="240"/>
      <c r="D15" s="240"/>
      <c r="E15" s="240"/>
      <c r="F15" s="240"/>
      <c r="G15" s="240"/>
      <c r="H15" s="101"/>
    </row>
    <row r="16" spans="1:250" ht="100.5" customHeight="1">
      <c r="A16" s="238" t="s">
        <v>135</v>
      </c>
      <c r="B16" s="238"/>
      <c r="C16" s="238"/>
      <c r="D16" s="238"/>
      <c r="E16" s="238"/>
      <c r="F16" s="238"/>
      <c r="G16" s="238"/>
      <c r="H16" s="101"/>
    </row>
    <row r="17" spans="1:9" ht="13.5" customHeight="1">
      <c r="A17" s="238" t="s">
        <v>20</v>
      </c>
      <c r="B17" s="239"/>
      <c r="C17" s="239"/>
      <c r="D17" s="239"/>
      <c r="E17" s="239"/>
      <c r="F17" s="239"/>
      <c r="G17" s="239"/>
      <c r="H17" s="101"/>
    </row>
    <row r="18" spans="1:9" ht="13.5" customHeight="1">
      <c r="A18" s="238" t="s">
        <v>21</v>
      </c>
      <c r="B18" s="239"/>
      <c r="C18" s="239"/>
      <c r="D18" s="239"/>
      <c r="E18" s="239"/>
      <c r="F18" s="239"/>
      <c r="G18" s="239"/>
      <c r="H18" s="101"/>
    </row>
    <row r="19" spans="1:9" customFormat="1" ht="40.5" customHeight="1">
      <c r="A19" s="237" t="s">
        <v>54</v>
      </c>
      <c r="B19" s="237"/>
      <c r="C19" s="237"/>
      <c r="D19" s="237"/>
      <c r="E19" s="237"/>
      <c r="F19" s="237"/>
      <c r="G19" s="237"/>
      <c r="I19" s="127"/>
    </row>
    <row r="20" spans="1:9" s="130" customFormat="1" ht="108" customHeight="1">
      <c r="A20" s="237" t="s">
        <v>58</v>
      </c>
      <c r="B20" s="237"/>
      <c r="C20" s="237"/>
      <c r="D20" s="237"/>
      <c r="E20" s="237"/>
      <c r="F20" s="237"/>
      <c r="G20" s="237"/>
      <c r="H20" s="128"/>
      <c r="I20" s="129"/>
    </row>
    <row r="21" spans="1:9">
      <c r="F21" s="100"/>
      <c r="G21" s="100"/>
      <c r="H21" s="101"/>
    </row>
    <row r="22" spans="1:9">
      <c r="F22" s="100"/>
      <c r="G22" s="100"/>
      <c r="H22" s="101"/>
    </row>
    <row r="23" spans="1:9">
      <c r="F23" s="100"/>
      <c r="G23" s="100"/>
      <c r="H23" s="101"/>
    </row>
    <row r="24" spans="1:9">
      <c r="F24" s="100"/>
      <c r="G24" s="100"/>
      <c r="H24" s="101"/>
    </row>
    <row r="25" spans="1:9">
      <c r="F25" s="100"/>
      <c r="G25" s="100"/>
      <c r="H25" s="101"/>
    </row>
    <row r="26" spans="1:9">
      <c r="F26" s="100"/>
      <c r="G26" s="100"/>
      <c r="H26" s="101"/>
    </row>
    <row r="27" spans="1:9">
      <c r="F27" s="100"/>
      <c r="G27" s="100"/>
      <c r="H27" s="101"/>
    </row>
    <row r="28" spans="1:9">
      <c r="F28" s="100"/>
      <c r="G28" s="100"/>
      <c r="H28" s="101"/>
    </row>
    <row r="29" spans="1:9">
      <c r="F29" s="100"/>
      <c r="G29" s="100"/>
      <c r="H29" s="101"/>
    </row>
    <row r="30" spans="1:9">
      <c r="F30" s="100"/>
      <c r="G30" s="100"/>
      <c r="H30" s="101"/>
    </row>
  </sheetData>
  <sheetProtection algorithmName="SHA-512" hashValue="HWddFIPEHjhEJEsak/N/MdaMrgOEfMK0jPCDbLQrBsDaC6cwqzkjQHGS0aqqGtez7lz+Urze0ys9TMxoZQuXBA==" saltValue="qbkAHpLtYYZobESUo6f0vQ==" spinCount="100000" sheet="1" objects="1" scenarios="1"/>
  <mergeCells count="11">
    <mergeCell ref="A15:G15"/>
    <mergeCell ref="A2:B3"/>
    <mergeCell ref="C2:G3"/>
    <mergeCell ref="A4:B4"/>
    <mergeCell ref="C4:G4"/>
    <mergeCell ref="D7:G7"/>
    <mergeCell ref="A20:G20"/>
    <mergeCell ref="A16:G16"/>
    <mergeCell ref="A17:G17"/>
    <mergeCell ref="A18:G18"/>
    <mergeCell ref="A19:G19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92"/>
  <sheetViews>
    <sheetView zoomScaleNormal="100" workbookViewId="0"/>
  </sheetViews>
  <sheetFormatPr defaultRowHeight="15"/>
  <cols>
    <col min="1" max="1" width="4.140625" style="193" customWidth="1"/>
    <col min="2" max="2" width="4.28515625" style="194" customWidth="1"/>
    <col min="3" max="3" width="14.42578125" style="194" customWidth="1"/>
    <col min="4" max="4" width="61.140625" style="194" customWidth="1"/>
    <col min="5" max="5" width="6.7109375" style="194" customWidth="1"/>
    <col min="6" max="6" width="8.7109375" style="195" customWidth="1"/>
    <col min="7" max="7" width="11.7109375" style="196" customWidth="1"/>
    <col min="8" max="8" width="15.7109375" style="196" customWidth="1"/>
    <col min="9" max="9" width="17.28515625" style="127" customWidth="1"/>
    <col min="10" max="10" width="25.140625" customWidth="1"/>
    <col min="11" max="11" width="13.7109375" customWidth="1"/>
    <col min="15" max="15" width="15.140625" customWidth="1"/>
  </cols>
  <sheetData>
    <row r="1" spans="1:20" ht="18">
      <c r="A1" s="5" t="s">
        <v>137</v>
      </c>
      <c r="B1" s="132"/>
      <c r="C1" s="132"/>
      <c r="D1" s="132"/>
      <c r="E1" s="132"/>
      <c r="F1" s="132"/>
      <c r="G1" s="132"/>
      <c r="H1" s="132"/>
      <c r="K1" s="133"/>
    </row>
    <row r="2" spans="1:20" ht="15" customHeight="1">
      <c r="A2" s="259" t="s">
        <v>53</v>
      </c>
      <c r="B2" s="260"/>
      <c r="C2" s="260"/>
      <c r="D2" s="260"/>
      <c r="E2" s="260"/>
      <c r="F2" s="260"/>
      <c r="G2" s="260"/>
      <c r="H2" s="260"/>
      <c r="I2" s="260"/>
      <c r="K2" s="133"/>
    </row>
    <row r="3" spans="1:20" ht="13.5" customHeight="1">
      <c r="A3" s="261" t="s">
        <v>37</v>
      </c>
      <c r="B3" s="262"/>
      <c r="C3" s="262"/>
      <c r="D3" s="262"/>
      <c r="E3" s="1"/>
      <c r="F3" s="1"/>
      <c r="G3" s="2"/>
      <c r="H3" s="2"/>
      <c r="I3" s="135"/>
      <c r="K3" s="133"/>
    </row>
    <row r="4" spans="1:20" ht="13.5" customHeight="1">
      <c r="A4" s="9" t="s">
        <v>89</v>
      </c>
      <c r="B4" s="134"/>
      <c r="C4" s="134"/>
      <c r="D4" s="134"/>
      <c r="E4" s="1"/>
      <c r="F4" s="1"/>
      <c r="G4" s="2"/>
      <c r="H4" s="2"/>
      <c r="I4" s="135"/>
      <c r="K4" s="133"/>
    </row>
    <row r="5" spans="1:20" ht="15.75">
      <c r="A5" s="132"/>
      <c r="B5" s="132"/>
      <c r="C5" s="132"/>
      <c r="D5" s="132"/>
      <c r="E5" s="132"/>
      <c r="F5" s="132"/>
      <c r="G5" s="132"/>
      <c r="H5" s="132"/>
      <c r="J5" s="136"/>
      <c r="K5" s="136"/>
      <c r="L5" s="136"/>
      <c r="M5" s="136"/>
      <c r="N5" s="136"/>
    </row>
    <row r="6" spans="1:20" ht="33.200000000000003" customHeight="1">
      <c r="A6" s="137" t="s">
        <v>0</v>
      </c>
      <c r="B6" s="137" t="s">
        <v>1</v>
      </c>
      <c r="C6" s="137" t="s">
        <v>2</v>
      </c>
      <c r="D6" s="137" t="s">
        <v>3</v>
      </c>
      <c r="E6" s="137" t="s">
        <v>4</v>
      </c>
      <c r="F6" s="137" t="s">
        <v>5</v>
      </c>
      <c r="G6" s="137" t="s">
        <v>6</v>
      </c>
      <c r="H6" s="138" t="s">
        <v>55</v>
      </c>
      <c r="I6" s="137" t="s">
        <v>7</v>
      </c>
      <c r="J6" s="139"/>
      <c r="K6" s="6"/>
    </row>
    <row r="7" spans="1:20">
      <c r="A7" s="137" t="s">
        <v>8</v>
      </c>
      <c r="B7" s="137" t="s">
        <v>9</v>
      </c>
      <c r="C7" s="137" t="s">
        <v>10</v>
      </c>
      <c r="D7" s="137" t="s">
        <v>11</v>
      </c>
      <c r="E7" s="137" t="s">
        <v>12</v>
      </c>
      <c r="F7" s="137" t="s">
        <v>13</v>
      </c>
      <c r="G7" s="137" t="s">
        <v>14</v>
      </c>
      <c r="H7" s="137">
        <v>8</v>
      </c>
      <c r="I7" s="137">
        <v>9</v>
      </c>
    </row>
    <row r="8" spans="1:20" s="127" customFormat="1" ht="21" customHeight="1">
      <c r="A8" s="140"/>
      <c r="B8" s="141"/>
      <c r="C8" s="141" t="s">
        <v>15</v>
      </c>
      <c r="D8" s="141" t="s">
        <v>16</v>
      </c>
      <c r="E8" s="141"/>
      <c r="F8" s="142"/>
      <c r="G8" s="143"/>
      <c r="H8" s="143">
        <f>H9</f>
        <v>0</v>
      </c>
      <c r="J8" s="144"/>
    </row>
    <row r="9" spans="1:20" s="151" customFormat="1" ht="13.5" customHeight="1">
      <c r="A9" s="145"/>
      <c r="B9" s="146"/>
      <c r="C9" s="146">
        <v>790</v>
      </c>
      <c r="D9" s="146" t="s">
        <v>31</v>
      </c>
      <c r="E9" s="146"/>
      <c r="F9" s="147"/>
      <c r="G9" s="147"/>
      <c r="H9" s="147">
        <f>SUM(H10:H78)</f>
        <v>0</v>
      </c>
      <c r="I9" s="148"/>
      <c r="J9" s="149"/>
      <c r="K9" s="150"/>
    </row>
    <row r="10" spans="1:20" s="163" customFormat="1" ht="27" customHeight="1">
      <c r="A10" s="152">
        <v>1</v>
      </c>
      <c r="B10" s="153">
        <v>790</v>
      </c>
      <c r="C10" s="154" t="s">
        <v>106</v>
      </c>
      <c r="D10" s="10" t="s">
        <v>40</v>
      </c>
      <c r="E10" s="11" t="s">
        <v>24</v>
      </c>
      <c r="F10" s="155">
        <f>ROUND(SUM(F12:F13),3)</f>
        <v>2</v>
      </c>
      <c r="G10" s="212"/>
      <c r="H10" s="156">
        <f>ROUND(F10*G10,2)</f>
        <v>0</v>
      </c>
      <c r="I10" s="157" t="s">
        <v>56</v>
      </c>
      <c r="J10" s="158"/>
      <c r="K10" s="159"/>
      <c r="L10" s="160"/>
      <c r="M10" s="161"/>
      <c r="N10" s="162"/>
      <c r="O10" s="159"/>
    </row>
    <row r="11" spans="1:20" s="127" customFormat="1" ht="40.5" customHeight="1">
      <c r="A11" s="164"/>
      <c r="B11" s="153"/>
      <c r="C11" s="154"/>
      <c r="D11" s="165" t="s">
        <v>95</v>
      </c>
      <c r="E11" s="154"/>
      <c r="F11" s="166"/>
      <c r="G11" s="167"/>
      <c r="H11" s="167"/>
      <c r="I11" s="168"/>
      <c r="J11" s="4"/>
      <c r="K11"/>
      <c r="L11"/>
      <c r="M11"/>
      <c r="N11"/>
      <c r="O11" s="169"/>
      <c r="P11"/>
      <c r="Q11"/>
      <c r="R11"/>
      <c r="S11"/>
      <c r="T11" s="170"/>
    </row>
    <row r="12" spans="1:20" s="127" customFormat="1" ht="13.5" customHeight="1">
      <c r="A12" s="164"/>
      <c r="B12" s="153"/>
      <c r="C12" s="154"/>
      <c r="D12" s="165" t="s">
        <v>29</v>
      </c>
      <c r="E12" s="154"/>
      <c r="F12" s="171">
        <v>1</v>
      </c>
      <c r="G12" s="167"/>
      <c r="H12" s="167"/>
      <c r="I12" s="168"/>
      <c r="J12" s="172"/>
      <c r="K12" s="173"/>
      <c r="L12" s="174"/>
      <c r="M12" s="174"/>
      <c r="N12" s="174"/>
      <c r="O12" s="174"/>
      <c r="P12" s="174"/>
      <c r="Q12" s="174"/>
      <c r="R12" s="175"/>
      <c r="S12" s="176"/>
    </row>
    <row r="13" spans="1:20" s="127" customFormat="1" ht="13.5" customHeight="1">
      <c r="A13" s="164"/>
      <c r="B13" s="153"/>
      <c r="C13" s="154"/>
      <c r="D13" s="165" t="s">
        <v>36</v>
      </c>
      <c r="E13" s="154"/>
      <c r="F13" s="171">
        <v>1</v>
      </c>
      <c r="G13" s="167"/>
      <c r="H13" s="167"/>
      <c r="I13" s="168"/>
      <c r="J13" s="172"/>
      <c r="K13" s="173"/>
      <c r="L13" s="174"/>
      <c r="M13" s="174"/>
      <c r="N13" s="174"/>
      <c r="O13" s="174"/>
      <c r="P13" s="174"/>
      <c r="Q13" s="174"/>
      <c r="R13" s="175"/>
      <c r="S13" s="176"/>
    </row>
    <row r="14" spans="1:20" s="127" customFormat="1" ht="13.5" customHeight="1">
      <c r="A14" s="164"/>
      <c r="B14" s="153"/>
      <c r="C14" s="154"/>
      <c r="D14" s="165" t="s">
        <v>38</v>
      </c>
      <c r="E14" s="154"/>
      <c r="F14" s="171"/>
      <c r="G14" s="167"/>
      <c r="H14" s="167"/>
      <c r="I14" s="168"/>
      <c r="J14" s="172"/>
      <c r="K14" s="173"/>
      <c r="L14" s="174"/>
      <c r="M14" s="174"/>
      <c r="N14" s="174"/>
      <c r="O14" s="174"/>
      <c r="P14" s="174"/>
      <c r="Q14" s="174"/>
      <c r="R14" s="175"/>
      <c r="S14" s="176"/>
    </row>
    <row r="15" spans="1:20" s="163" customFormat="1" ht="27" customHeight="1">
      <c r="A15" s="152">
        <v>2</v>
      </c>
      <c r="B15" s="153">
        <v>790</v>
      </c>
      <c r="C15" s="154" t="s">
        <v>107</v>
      </c>
      <c r="D15" s="10" t="s">
        <v>41</v>
      </c>
      <c r="E15" s="11" t="s">
        <v>24</v>
      </c>
      <c r="F15" s="155">
        <f>ROUND(SUM(F17:F18),3)</f>
        <v>2</v>
      </c>
      <c r="G15" s="212"/>
      <c r="H15" s="156">
        <f>ROUND(F15*G15,2)</f>
        <v>0</v>
      </c>
      <c r="I15" s="157" t="s">
        <v>56</v>
      </c>
      <c r="J15" s="158"/>
      <c r="K15" s="159"/>
      <c r="L15" s="160"/>
      <c r="M15" s="161"/>
      <c r="N15" s="162"/>
      <c r="O15" s="159"/>
    </row>
    <row r="16" spans="1:20" s="127" customFormat="1" ht="27" customHeight="1">
      <c r="A16" s="164"/>
      <c r="B16" s="153"/>
      <c r="C16" s="154"/>
      <c r="D16" s="165" t="s">
        <v>96</v>
      </c>
      <c r="E16" s="154"/>
      <c r="F16" s="171"/>
      <c r="G16" s="167"/>
      <c r="H16" s="167"/>
      <c r="I16" s="168"/>
      <c r="J16" s="8"/>
      <c r="K16" s="173"/>
      <c r="L16" s="174"/>
      <c r="M16" s="174"/>
      <c r="N16" s="174"/>
      <c r="O16" s="177"/>
      <c r="P16" s="174"/>
      <c r="Q16" s="174"/>
      <c r="R16" s="175"/>
      <c r="S16" s="176"/>
    </row>
    <row r="17" spans="1:19" s="127" customFormat="1" ht="13.5" customHeight="1">
      <c r="A17" s="164"/>
      <c r="B17" s="153"/>
      <c r="C17" s="154"/>
      <c r="D17" s="165" t="s">
        <v>29</v>
      </c>
      <c r="E17" s="154"/>
      <c r="F17" s="171">
        <v>1</v>
      </c>
      <c r="G17" s="167"/>
      <c r="H17" s="167"/>
      <c r="I17" s="168"/>
      <c r="J17" s="172"/>
      <c r="K17" s="178"/>
      <c r="L17" s="174"/>
      <c r="M17" s="174"/>
      <c r="N17" s="174"/>
      <c r="O17" s="174"/>
      <c r="P17" s="174"/>
      <c r="Q17" s="174"/>
      <c r="R17" s="175"/>
      <c r="S17" s="176"/>
    </row>
    <row r="18" spans="1:19" s="127" customFormat="1" ht="13.5" customHeight="1">
      <c r="A18" s="164"/>
      <c r="B18" s="153"/>
      <c r="C18" s="154"/>
      <c r="D18" s="165" t="s">
        <v>36</v>
      </c>
      <c r="E18" s="154"/>
      <c r="F18" s="171">
        <v>1</v>
      </c>
      <c r="G18" s="167"/>
      <c r="H18" s="167"/>
      <c r="I18" s="168"/>
      <c r="J18" s="179"/>
      <c r="K18" s="173"/>
      <c r="L18" s="174"/>
      <c r="M18" s="174"/>
      <c r="N18" s="174"/>
      <c r="O18" s="174"/>
      <c r="P18" s="174"/>
      <c r="Q18" s="174"/>
      <c r="R18" s="175"/>
      <c r="S18" s="176"/>
    </row>
    <row r="19" spans="1:19" s="127" customFormat="1" ht="13.5" customHeight="1">
      <c r="A19" s="164"/>
      <c r="B19" s="153"/>
      <c r="C19" s="154"/>
      <c r="D19" s="165" t="s">
        <v>38</v>
      </c>
      <c r="E19" s="154"/>
      <c r="F19" s="171"/>
      <c r="G19" s="167"/>
      <c r="H19" s="167"/>
      <c r="I19" s="168"/>
      <c r="J19" s="172"/>
      <c r="K19" s="173"/>
      <c r="L19" s="174"/>
      <c r="M19" s="174"/>
      <c r="N19" s="174"/>
      <c r="O19" s="174"/>
      <c r="P19" s="174"/>
      <c r="Q19" s="174"/>
      <c r="R19" s="175"/>
      <c r="S19" s="176"/>
    </row>
    <row r="20" spans="1:19" s="163" customFormat="1" ht="27" customHeight="1">
      <c r="A20" s="152">
        <v>3</v>
      </c>
      <c r="B20" s="153">
        <v>790</v>
      </c>
      <c r="C20" s="154" t="s">
        <v>108</v>
      </c>
      <c r="D20" s="10" t="s">
        <v>42</v>
      </c>
      <c r="E20" s="11" t="s">
        <v>24</v>
      </c>
      <c r="F20" s="155">
        <f>ROUND(SUM(F22:F23),3)</f>
        <v>2</v>
      </c>
      <c r="G20" s="212"/>
      <c r="H20" s="156">
        <f>ROUND(F20*G20,2)</f>
        <v>0</v>
      </c>
      <c r="I20" s="157" t="s">
        <v>56</v>
      </c>
      <c r="J20" s="158"/>
      <c r="K20" s="159"/>
      <c r="L20" s="160"/>
      <c r="M20" s="161"/>
      <c r="N20" s="162"/>
      <c r="O20" s="159"/>
    </row>
    <row r="21" spans="1:19" s="127" customFormat="1" ht="108" customHeight="1">
      <c r="A21" s="164"/>
      <c r="B21" s="153"/>
      <c r="C21" s="154"/>
      <c r="D21" s="180" t="s">
        <v>105</v>
      </c>
      <c r="E21" s="154"/>
      <c r="F21" s="171"/>
      <c r="G21" s="167"/>
      <c r="H21" s="167"/>
      <c r="I21" s="168"/>
      <c r="J21" s="4"/>
      <c r="K21"/>
      <c r="L21"/>
      <c r="M21"/>
      <c r="N21"/>
      <c r="O21"/>
      <c r="P21"/>
      <c r="Q21"/>
      <c r="R21"/>
      <c r="S21"/>
    </row>
    <row r="22" spans="1:19" s="127" customFormat="1" ht="13.5" customHeight="1">
      <c r="A22" s="164"/>
      <c r="B22" s="153"/>
      <c r="C22" s="154"/>
      <c r="D22" s="165" t="s">
        <v>29</v>
      </c>
      <c r="E22" s="154"/>
      <c r="F22" s="171">
        <v>1</v>
      </c>
      <c r="G22" s="167"/>
      <c r="H22" s="167"/>
      <c r="I22" s="168"/>
      <c r="J22" s="181"/>
      <c r="K22" s="173"/>
      <c r="L22" s="174"/>
      <c r="M22" s="174"/>
      <c r="N22" s="174"/>
      <c r="O22" s="174"/>
      <c r="P22" s="174"/>
      <c r="Q22" s="174"/>
      <c r="R22" s="175"/>
      <c r="S22" s="176"/>
    </row>
    <row r="23" spans="1:19" s="127" customFormat="1" ht="13.5" customHeight="1">
      <c r="A23" s="164"/>
      <c r="B23" s="153"/>
      <c r="C23" s="154"/>
      <c r="D23" s="165" t="s">
        <v>36</v>
      </c>
      <c r="E23" s="154"/>
      <c r="F23" s="171">
        <v>1</v>
      </c>
      <c r="G23" s="167"/>
      <c r="H23" s="167"/>
      <c r="I23" s="168"/>
      <c r="J23" s="172"/>
      <c r="K23" s="177"/>
      <c r="L23" s="174"/>
      <c r="M23" s="174"/>
      <c r="N23" s="174"/>
      <c r="O23" s="174"/>
      <c r="P23" s="174"/>
      <c r="Q23" s="174"/>
      <c r="R23" s="175"/>
      <c r="S23" s="176"/>
    </row>
    <row r="24" spans="1:19" s="127" customFormat="1" ht="13.5" customHeight="1">
      <c r="A24" s="164"/>
      <c r="B24" s="153"/>
      <c r="C24" s="154"/>
      <c r="D24" s="165" t="s">
        <v>38</v>
      </c>
      <c r="E24" s="154"/>
      <c r="F24" s="171"/>
      <c r="G24" s="167"/>
      <c r="H24" s="167"/>
      <c r="I24" s="168"/>
      <c r="J24" s="172"/>
      <c r="K24" s="173"/>
      <c r="L24" s="174"/>
      <c r="M24" s="174"/>
      <c r="N24" s="174"/>
      <c r="O24" s="174"/>
      <c r="P24" s="174"/>
      <c r="Q24" s="174"/>
      <c r="R24" s="175"/>
      <c r="S24" s="176"/>
    </row>
    <row r="25" spans="1:19" s="163" customFormat="1" ht="27" customHeight="1">
      <c r="A25" s="217">
        <v>4</v>
      </c>
      <c r="B25" s="153">
        <v>790</v>
      </c>
      <c r="C25" s="154" t="s">
        <v>109</v>
      </c>
      <c r="D25" s="10" t="s">
        <v>43</v>
      </c>
      <c r="E25" s="11" t="s">
        <v>24</v>
      </c>
      <c r="F25" s="155">
        <f>ROUND(SUM(F27:F28),3)</f>
        <v>2</v>
      </c>
      <c r="G25" s="212"/>
      <c r="H25" s="156">
        <f>ROUND(F25*G25,2)</f>
        <v>0</v>
      </c>
      <c r="I25" s="157" t="s">
        <v>56</v>
      </c>
      <c r="J25" s="158"/>
      <c r="K25" s="159"/>
      <c r="L25" s="160"/>
      <c r="M25" s="161"/>
      <c r="N25" s="162"/>
      <c r="O25" s="159"/>
    </row>
    <row r="26" spans="1:19" s="127" customFormat="1" ht="67.5" customHeight="1">
      <c r="A26" s="164"/>
      <c r="B26" s="153"/>
      <c r="C26" s="154"/>
      <c r="D26" s="180" t="s">
        <v>139</v>
      </c>
      <c r="E26" s="154"/>
      <c r="F26" s="171"/>
      <c r="G26" s="167"/>
      <c r="H26" s="167"/>
      <c r="I26" s="168"/>
      <c r="J26" s="4"/>
      <c r="K26"/>
      <c r="L26"/>
      <c r="M26"/>
      <c r="N26"/>
      <c r="O26"/>
      <c r="P26"/>
      <c r="Q26"/>
      <c r="R26"/>
      <c r="S26"/>
    </row>
    <row r="27" spans="1:19" s="127" customFormat="1" ht="13.5" customHeight="1">
      <c r="A27" s="164"/>
      <c r="B27" s="153"/>
      <c r="C27" s="154"/>
      <c r="D27" s="165" t="s">
        <v>29</v>
      </c>
      <c r="E27" s="154"/>
      <c r="F27" s="171">
        <v>1</v>
      </c>
      <c r="G27" s="167"/>
      <c r="H27" s="167"/>
      <c r="I27" s="168"/>
      <c r="J27" s="182"/>
      <c r="K27" s="173"/>
      <c r="L27" s="174"/>
      <c r="M27" s="174"/>
      <c r="N27" s="174"/>
      <c r="O27" s="174"/>
      <c r="P27" s="174"/>
      <c r="Q27" s="174"/>
      <c r="R27" s="175"/>
      <c r="S27" s="176"/>
    </row>
    <row r="28" spans="1:19" s="127" customFormat="1" ht="13.5" customHeight="1">
      <c r="A28" s="164"/>
      <c r="B28" s="153"/>
      <c r="C28" s="154"/>
      <c r="D28" s="165" t="s">
        <v>36</v>
      </c>
      <c r="E28" s="154"/>
      <c r="F28" s="171">
        <v>1</v>
      </c>
      <c r="G28" s="167"/>
      <c r="H28" s="167"/>
      <c r="I28" s="168"/>
      <c r="J28" s="172"/>
      <c r="K28" s="173"/>
      <c r="L28" s="174"/>
      <c r="M28" s="174"/>
      <c r="N28" s="174"/>
      <c r="O28" s="174"/>
      <c r="P28" s="174"/>
      <c r="Q28" s="174"/>
      <c r="R28" s="175"/>
      <c r="S28" s="176"/>
    </row>
    <row r="29" spans="1:19" s="127" customFormat="1" ht="13.5" customHeight="1">
      <c r="A29" s="164"/>
      <c r="B29" s="153"/>
      <c r="C29" s="154"/>
      <c r="D29" s="165" t="s">
        <v>38</v>
      </c>
      <c r="E29" s="154"/>
      <c r="F29" s="171"/>
      <c r="G29" s="167"/>
      <c r="H29" s="167"/>
      <c r="I29" s="168"/>
      <c r="J29" s="172"/>
      <c r="K29" s="173"/>
      <c r="L29" s="174"/>
      <c r="M29" s="174"/>
      <c r="N29" s="174"/>
      <c r="O29" s="174"/>
      <c r="P29" s="174"/>
      <c r="Q29" s="174"/>
      <c r="R29" s="175"/>
      <c r="S29" s="176"/>
    </row>
    <row r="30" spans="1:19" s="163" customFormat="1" ht="27" customHeight="1">
      <c r="A30" s="152">
        <v>5</v>
      </c>
      <c r="B30" s="153">
        <v>790</v>
      </c>
      <c r="C30" s="154" t="s">
        <v>110</v>
      </c>
      <c r="D30" s="10" t="s">
        <v>44</v>
      </c>
      <c r="E30" s="11" t="s">
        <v>24</v>
      </c>
      <c r="F30" s="155">
        <f>ROUND(SUM(F32:F33),3)</f>
        <v>2</v>
      </c>
      <c r="G30" s="212"/>
      <c r="H30" s="156">
        <f>ROUND(F30*G30,2)</f>
        <v>0</v>
      </c>
      <c r="I30" s="157" t="s">
        <v>56</v>
      </c>
      <c r="J30" s="158"/>
      <c r="K30" s="159"/>
      <c r="L30" s="160"/>
      <c r="M30" s="161"/>
      <c r="N30" s="162"/>
      <c r="O30" s="159"/>
    </row>
    <row r="31" spans="1:19" s="127" customFormat="1" ht="54" customHeight="1">
      <c r="A31" s="164"/>
      <c r="B31" s="153"/>
      <c r="C31" s="154"/>
      <c r="D31" s="180" t="s">
        <v>97</v>
      </c>
      <c r="E31" s="154"/>
      <c r="F31" s="171"/>
      <c r="G31" s="167"/>
      <c r="H31" s="167"/>
      <c r="I31" s="168"/>
      <c r="J31" s="4"/>
      <c r="K31"/>
      <c r="L31"/>
      <c r="M31"/>
      <c r="N31"/>
      <c r="O31"/>
      <c r="P31"/>
      <c r="Q31"/>
      <c r="R31"/>
      <c r="S31"/>
    </row>
    <row r="32" spans="1:19" s="127" customFormat="1" ht="13.5" customHeight="1">
      <c r="A32" s="164"/>
      <c r="B32" s="153"/>
      <c r="C32" s="154"/>
      <c r="D32" s="165" t="s">
        <v>29</v>
      </c>
      <c r="E32" s="154"/>
      <c r="F32" s="171">
        <v>1</v>
      </c>
      <c r="G32" s="167"/>
      <c r="H32" s="167"/>
      <c r="I32" s="168"/>
      <c r="J32" s="172"/>
      <c r="K32" s="173"/>
      <c r="L32" s="174"/>
      <c r="M32" s="174"/>
      <c r="N32" s="174"/>
      <c r="O32" s="174"/>
      <c r="P32" s="174"/>
      <c r="Q32" s="174"/>
      <c r="R32" s="175"/>
      <c r="S32" s="176"/>
    </row>
    <row r="33" spans="1:19" s="127" customFormat="1" ht="13.5" customHeight="1">
      <c r="A33" s="164"/>
      <c r="B33" s="153"/>
      <c r="C33" s="154"/>
      <c r="D33" s="165" t="s">
        <v>36</v>
      </c>
      <c r="E33" s="154"/>
      <c r="F33" s="171">
        <v>1</v>
      </c>
      <c r="G33" s="167"/>
      <c r="H33" s="167"/>
      <c r="I33" s="168"/>
      <c r="J33" s="172"/>
      <c r="K33" s="173"/>
      <c r="L33" s="174"/>
      <c r="M33" s="174"/>
      <c r="N33" s="174"/>
      <c r="O33" s="177"/>
      <c r="P33" s="174"/>
      <c r="Q33" s="174"/>
      <c r="R33" s="175"/>
      <c r="S33" s="176"/>
    </row>
    <row r="34" spans="1:19" s="127" customFormat="1" ht="13.5" customHeight="1">
      <c r="A34" s="164"/>
      <c r="B34" s="153"/>
      <c r="C34" s="154"/>
      <c r="D34" s="165" t="s">
        <v>38</v>
      </c>
      <c r="E34" s="154"/>
      <c r="F34" s="171"/>
      <c r="G34" s="167"/>
      <c r="H34" s="167"/>
      <c r="I34" s="168"/>
      <c r="J34" s="172"/>
      <c r="K34" s="173"/>
      <c r="L34" s="174"/>
      <c r="M34" s="174"/>
      <c r="N34" s="174"/>
      <c r="O34" s="174"/>
      <c r="P34" s="174"/>
      <c r="Q34" s="174"/>
      <c r="R34" s="175"/>
      <c r="S34" s="176"/>
    </row>
    <row r="35" spans="1:19" s="163" customFormat="1" ht="27" customHeight="1">
      <c r="A35" s="152">
        <v>6</v>
      </c>
      <c r="B35" s="153">
        <v>790</v>
      </c>
      <c r="C35" s="154" t="s">
        <v>111</v>
      </c>
      <c r="D35" s="10" t="s">
        <v>45</v>
      </c>
      <c r="E35" s="11" t="s">
        <v>24</v>
      </c>
      <c r="F35" s="155">
        <f>ROUND(SUM(F37:F38),3)</f>
        <v>2</v>
      </c>
      <c r="G35" s="212"/>
      <c r="H35" s="156">
        <f>ROUND(F35*G35,2)</f>
        <v>0</v>
      </c>
      <c r="I35" s="157" t="s">
        <v>56</v>
      </c>
      <c r="J35" s="158"/>
      <c r="K35" s="159"/>
      <c r="L35" s="160"/>
      <c r="M35" s="161"/>
      <c r="N35" s="162"/>
      <c r="O35" s="159"/>
    </row>
    <row r="36" spans="1:19" s="127" customFormat="1" ht="27" customHeight="1">
      <c r="A36" s="164"/>
      <c r="B36" s="153"/>
      <c r="C36" s="154"/>
      <c r="D36" s="165" t="s">
        <v>98</v>
      </c>
      <c r="E36" s="154"/>
      <c r="F36" s="171"/>
      <c r="G36" s="167"/>
      <c r="H36" s="167"/>
      <c r="I36" s="168"/>
      <c r="J36" s="8"/>
      <c r="K36" s="173"/>
      <c r="L36" s="174"/>
      <c r="M36" s="174"/>
      <c r="N36" s="174"/>
      <c r="O36" s="174"/>
      <c r="P36" s="174"/>
      <c r="Q36" s="177"/>
      <c r="R36" s="175"/>
      <c r="S36" s="176"/>
    </row>
    <row r="37" spans="1:19" s="127" customFormat="1" ht="13.5" customHeight="1">
      <c r="A37" s="164"/>
      <c r="B37" s="153"/>
      <c r="C37" s="154"/>
      <c r="D37" s="165" t="s">
        <v>29</v>
      </c>
      <c r="E37" s="154"/>
      <c r="F37" s="171">
        <v>1</v>
      </c>
      <c r="G37" s="167"/>
      <c r="H37" s="167"/>
      <c r="I37" s="168"/>
      <c r="J37" s="172"/>
      <c r="K37" s="173"/>
      <c r="L37" s="174"/>
      <c r="M37" s="174"/>
      <c r="N37" s="174"/>
      <c r="O37" s="174"/>
      <c r="P37" s="174"/>
      <c r="Q37" s="174"/>
      <c r="R37" s="175"/>
      <c r="S37" s="176"/>
    </row>
    <row r="38" spans="1:19" s="127" customFormat="1" ht="13.5" customHeight="1">
      <c r="A38" s="164"/>
      <c r="B38" s="153"/>
      <c r="C38" s="154"/>
      <c r="D38" s="165" t="s">
        <v>36</v>
      </c>
      <c r="E38" s="154"/>
      <c r="F38" s="171">
        <v>1</v>
      </c>
      <c r="G38" s="167"/>
      <c r="H38" s="167"/>
      <c r="I38" s="168"/>
      <c r="J38" s="172"/>
      <c r="K38" s="173"/>
      <c r="L38" s="174"/>
      <c r="M38" s="174"/>
      <c r="N38" s="174"/>
      <c r="O38" s="174"/>
      <c r="P38" s="174"/>
      <c r="Q38" s="174"/>
      <c r="R38" s="175"/>
      <c r="S38" s="176"/>
    </row>
    <row r="39" spans="1:19" s="127" customFormat="1" ht="13.5" customHeight="1">
      <c r="A39" s="164"/>
      <c r="B39" s="153"/>
      <c r="C39" s="154"/>
      <c r="D39" s="165" t="s">
        <v>38</v>
      </c>
      <c r="E39" s="154"/>
      <c r="F39" s="171"/>
      <c r="G39" s="167"/>
      <c r="H39" s="167"/>
      <c r="I39" s="168"/>
      <c r="J39" s="172"/>
      <c r="K39" s="173"/>
      <c r="L39" s="174"/>
      <c r="M39" s="174"/>
      <c r="N39" s="174"/>
      <c r="O39" s="174"/>
      <c r="P39" s="174"/>
      <c r="Q39" s="174"/>
      <c r="R39" s="175"/>
      <c r="S39" s="176"/>
    </row>
    <row r="40" spans="1:19" s="163" customFormat="1" ht="27" customHeight="1">
      <c r="A40" s="152">
        <v>7</v>
      </c>
      <c r="B40" s="153">
        <v>790</v>
      </c>
      <c r="C40" s="154" t="s">
        <v>112</v>
      </c>
      <c r="D40" s="10" t="s">
        <v>46</v>
      </c>
      <c r="E40" s="11" t="s">
        <v>24</v>
      </c>
      <c r="F40" s="155">
        <f>ROUND(SUM(F42:F43),3)</f>
        <v>2</v>
      </c>
      <c r="G40" s="212"/>
      <c r="H40" s="156">
        <f>ROUND(F40*G40,2)</f>
        <v>0</v>
      </c>
      <c r="I40" s="157" t="s">
        <v>56</v>
      </c>
      <c r="J40" s="158"/>
      <c r="K40" s="159"/>
      <c r="L40" s="160"/>
      <c r="M40" s="161"/>
      <c r="N40" s="162"/>
      <c r="O40" s="159"/>
    </row>
    <row r="41" spans="1:19" s="127" customFormat="1" ht="27" customHeight="1">
      <c r="A41" s="164"/>
      <c r="B41" s="153"/>
      <c r="C41" s="154"/>
      <c r="D41" s="165" t="s">
        <v>99</v>
      </c>
      <c r="E41" s="154"/>
      <c r="F41" s="171"/>
      <c r="G41" s="167"/>
      <c r="H41" s="167"/>
      <c r="I41" s="168"/>
      <c r="J41" s="8"/>
      <c r="K41" s="173"/>
      <c r="L41" s="174"/>
      <c r="M41" s="174"/>
      <c r="N41" s="174"/>
      <c r="O41" s="174"/>
      <c r="P41" s="174"/>
      <c r="Q41" s="177"/>
      <c r="R41" s="175"/>
      <c r="S41" s="176"/>
    </row>
    <row r="42" spans="1:19" s="127" customFormat="1" ht="13.5" customHeight="1">
      <c r="A42" s="164"/>
      <c r="B42" s="153"/>
      <c r="C42" s="154"/>
      <c r="D42" s="165" t="s">
        <v>29</v>
      </c>
      <c r="E42" s="154"/>
      <c r="F42" s="171">
        <v>1</v>
      </c>
      <c r="G42" s="167"/>
      <c r="H42" s="167"/>
      <c r="I42" s="168"/>
      <c r="J42" s="172"/>
      <c r="K42" s="173"/>
      <c r="L42" s="174"/>
      <c r="M42" s="174"/>
      <c r="N42" s="174"/>
      <c r="O42" s="174"/>
      <c r="P42" s="174"/>
      <c r="Q42" s="174"/>
      <c r="R42" s="175"/>
      <c r="S42" s="176"/>
    </row>
    <row r="43" spans="1:19" s="127" customFormat="1" ht="13.5" customHeight="1">
      <c r="A43" s="164"/>
      <c r="B43" s="153"/>
      <c r="C43" s="154"/>
      <c r="D43" s="165" t="s">
        <v>36</v>
      </c>
      <c r="E43" s="154"/>
      <c r="F43" s="171">
        <v>1</v>
      </c>
      <c r="G43" s="167"/>
      <c r="H43" s="167"/>
      <c r="I43" s="168"/>
      <c r="J43" s="172"/>
      <c r="K43" s="173"/>
      <c r="L43" s="174"/>
      <c r="M43" s="174"/>
      <c r="N43" s="174"/>
      <c r="O43" s="174"/>
      <c r="P43" s="174"/>
      <c r="Q43" s="174"/>
      <c r="R43" s="175"/>
      <c r="S43" s="176"/>
    </row>
    <row r="44" spans="1:19" s="127" customFormat="1" ht="13.5" customHeight="1">
      <c r="A44" s="164"/>
      <c r="B44" s="153"/>
      <c r="C44" s="154"/>
      <c r="D44" s="165" t="s">
        <v>39</v>
      </c>
      <c r="E44" s="154"/>
      <c r="F44" s="171"/>
      <c r="G44" s="167"/>
      <c r="H44" s="167"/>
      <c r="I44" s="168"/>
      <c r="J44" s="172"/>
      <c r="K44" s="173"/>
      <c r="L44" s="174"/>
      <c r="M44" s="174"/>
      <c r="N44" s="174"/>
      <c r="O44" s="174"/>
      <c r="P44" s="174"/>
      <c r="Q44" s="174"/>
      <c r="R44" s="175"/>
      <c r="S44" s="176"/>
    </row>
    <row r="45" spans="1:19" s="163" customFormat="1" ht="27" customHeight="1">
      <c r="A45" s="152">
        <v>8</v>
      </c>
      <c r="B45" s="153">
        <v>790</v>
      </c>
      <c r="C45" s="154" t="s">
        <v>113</v>
      </c>
      <c r="D45" s="10" t="s">
        <v>47</v>
      </c>
      <c r="E45" s="11" t="s">
        <v>24</v>
      </c>
      <c r="F45" s="155">
        <f>ROUND(SUM(F47:F48),3)</f>
        <v>2</v>
      </c>
      <c r="G45" s="212"/>
      <c r="H45" s="156">
        <f>ROUND(F45*G45,2)</f>
        <v>0</v>
      </c>
      <c r="I45" s="157" t="s">
        <v>56</v>
      </c>
      <c r="J45" s="158"/>
      <c r="K45" s="159"/>
      <c r="L45" s="160"/>
      <c r="M45" s="161"/>
      <c r="N45" s="162"/>
      <c r="O45" s="159"/>
    </row>
    <row r="46" spans="1:19" s="127" customFormat="1" ht="27" customHeight="1">
      <c r="A46" s="164"/>
      <c r="B46" s="153"/>
      <c r="C46" s="154"/>
      <c r="D46" s="165" t="s">
        <v>100</v>
      </c>
      <c r="E46" s="154"/>
      <c r="F46" s="171"/>
      <c r="G46" s="167"/>
      <c r="H46" s="167"/>
      <c r="I46" s="168"/>
      <c r="J46" s="8"/>
      <c r="K46" s="173"/>
      <c r="L46" s="174"/>
      <c r="M46" s="174"/>
      <c r="N46" s="174"/>
      <c r="O46" s="174"/>
      <c r="P46" s="177"/>
      <c r="Q46" s="174"/>
      <c r="R46" s="175"/>
      <c r="S46" s="176"/>
    </row>
    <row r="47" spans="1:19" s="127" customFormat="1" ht="13.5" customHeight="1">
      <c r="A47" s="164"/>
      <c r="B47" s="153"/>
      <c r="C47" s="154"/>
      <c r="D47" s="165" t="s">
        <v>29</v>
      </c>
      <c r="E47" s="154"/>
      <c r="F47" s="171">
        <v>1</v>
      </c>
      <c r="G47" s="167"/>
      <c r="H47" s="167"/>
      <c r="I47" s="168"/>
      <c r="J47" s="172"/>
      <c r="K47" s="173"/>
      <c r="L47" s="174"/>
      <c r="M47" s="174"/>
      <c r="N47" s="174"/>
      <c r="O47" s="174"/>
      <c r="P47" s="174"/>
      <c r="Q47" s="174"/>
      <c r="R47" s="175"/>
      <c r="S47" s="176"/>
    </row>
    <row r="48" spans="1:19" s="127" customFormat="1" ht="13.5" customHeight="1">
      <c r="A48" s="164"/>
      <c r="B48" s="153"/>
      <c r="C48" s="154"/>
      <c r="D48" s="165" t="s">
        <v>36</v>
      </c>
      <c r="E48" s="154"/>
      <c r="F48" s="171">
        <v>1</v>
      </c>
      <c r="G48" s="167"/>
      <c r="H48" s="167"/>
      <c r="I48" s="168"/>
      <c r="J48" s="172"/>
      <c r="K48" s="173"/>
      <c r="L48" s="174"/>
      <c r="M48" s="174"/>
      <c r="N48" s="174"/>
      <c r="O48" s="174"/>
      <c r="P48" s="174"/>
      <c r="Q48" s="174"/>
      <c r="R48" s="175"/>
      <c r="S48" s="176"/>
    </row>
    <row r="49" spans="1:19" s="127" customFormat="1" ht="13.5" customHeight="1">
      <c r="A49" s="164"/>
      <c r="B49" s="153"/>
      <c r="C49" s="154"/>
      <c r="D49" s="165" t="s">
        <v>38</v>
      </c>
      <c r="E49" s="154"/>
      <c r="F49" s="171"/>
      <c r="G49" s="167"/>
      <c r="H49" s="167"/>
      <c r="I49" s="168"/>
      <c r="J49" s="172"/>
      <c r="K49" s="173"/>
      <c r="L49" s="174"/>
      <c r="M49" s="174"/>
      <c r="N49" s="174"/>
      <c r="O49" s="174"/>
      <c r="P49" s="174"/>
      <c r="Q49" s="174"/>
      <c r="R49" s="175"/>
      <c r="S49" s="176"/>
    </row>
    <row r="50" spans="1:19" s="163" customFormat="1" ht="27" customHeight="1">
      <c r="A50" s="152">
        <v>9</v>
      </c>
      <c r="B50" s="153">
        <v>790</v>
      </c>
      <c r="C50" s="154" t="s">
        <v>114</v>
      </c>
      <c r="D50" s="10" t="s">
        <v>48</v>
      </c>
      <c r="E50" s="11" t="s">
        <v>24</v>
      </c>
      <c r="F50" s="155">
        <f>ROUND(SUM(F52:F53),3)</f>
        <v>2</v>
      </c>
      <c r="G50" s="212"/>
      <c r="H50" s="156">
        <f>ROUND(F50*G50,2)</f>
        <v>0</v>
      </c>
      <c r="I50" s="157" t="s">
        <v>56</v>
      </c>
      <c r="J50" s="183"/>
      <c r="K50" s="159"/>
      <c r="L50" s="160"/>
      <c r="M50" s="161"/>
      <c r="N50" s="162"/>
      <c r="O50" s="159"/>
    </row>
    <row r="51" spans="1:19" s="127" customFormat="1" ht="54" customHeight="1">
      <c r="A51" s="164"/>
      <c r="B51" s="153"/>
      <c r="C51" s="154"/>
      <c r="D51" s="180" t="s">
        <v>104</v>
      </c>
      <c r="E51" s="154"/>
      <c r="F51" s="171"/>
      <c r="G51" s="167"/>
      <c r="H51" s="167"/>
      <c r="I51" s="168"/>
      <c r="J51" s="4"/>
      <c r="K51"/>
      <c r="L51"/>
      <c r="M51"/>
      <c r="N51"/>
      <c r="O51"/>
      <c r="P51"/>
      <c r="Q51"/>
      <c r="R51"/>
      <c r="S51"/>
    </row>
    <row r="52" spans="1:19" s="127" customFormat="1" ht="13.5" customHeight="1">
      <c r="A52" s="164"/>
      <c r="B52" s="153"/>
      <c r="C52" s="154"/>
      <c r="D52" s="165" t="s">
        <v>29</v>
      </c>
      <c r="E52" s="154"/>
      <c r="F52" s="171">
        <v>1</v>
      </c>
      <c r="G52" s="167"/>
      <c r="H52" s="167"/>
      <c r="I52" s="168"/>
      <c r="J52" s="172"/>
      <c r="K52" s="173"/>
      <c r="L52" s="174"/>
      <c r="M52" s="174"/>
      <c r="N52" s="174"/>
      <c r="O52" s="174"/>
      <c r="P52" s="174"/>
      <c r="Q52" s="174"/>
      <c r="R52" s="175"/>
      <c r="S52" s="176"/>
    </row>
    <row r="53" spans="1:19" s="127" customFormat="1" ht="13.5" customHeight="1">
      <c r="A53" s="164"/>
      <c r="B53" s="153"/>
      <c r="C53" s="154"/>
      <c r="D53" s="165" t="s">
        <v>36</v>
      </c>
      <c r="E53" s="154"/>
      <c r="F53" s="171">
        <v>1</v>
      </c>
      <c r="G53" s="167"/>
      <c r="H53" s="167"/>
      <c r="I53" s="168"/>
      <c r="J53" s="172"/>
      <c r="K53" s="173"/>
      <c r="L53" s="174"/>
      <c r="M53" s="174"/>
      <c r="N53" s="174"/>
      <c r="O53" s="174"/>
      <c r="P53" s="174"/>
      <c r="Q53" s="174"/>
      <c r="R53" s="175"/>
      <c r="S53" s="176"/>
    </row>
    <row r="54" spans="1:19" s="127" customFormat="1" ht="13.5" customHeight="1">
      <c r="A54" s="164"/>
      <c r="B54" s="153"/>
      <c r="C54" s="154"/>
      <c r="D54" s="165" t="s">
        <v>38</v>
      </c>
      <c r="E54" s="154"/>
      <c r="F54" s="171"/>
      <c r="G54" s="167"/>
      <c r="H54" s="167"/>
      <c r="I54" s="168"/>
      <c r="J54" s="172"/>
      <c r="K54" s="173"/>
      <c r="L54" s="174"/>
      <c r="M54" s="174"/>
      <c r="N54" s="174"/>
      <c r="O54" s="174"/>
      <c r="P54" s="174"/>
      <c r="Q54" s="174"/>
      <c r="R54" s="175"/>
      <c r="S54" s="176"/>
    </row>
    <row r="55" spans="1:19" s="163" customFormat="1" ht="13.5" customHeight="1">
      <c r="A55" s="213">
        <v>10</v>
      </c>
      <c r="B55" s="214">
        <v>790</v>
      </c>
      <c r="C55" s="215" t="s">
        <v>115</v>
      </c>
      <c r="D55" s="215" t="s">
        <v>49</v>
      </c>
      <c r="E55" s="184" t="s">
        <v>24</v>
      </c>
      <c r="F55" s="185">
        <f>ROUND(SUM(F57:F58),3)</f>
        <v>2</v>
      </c>
      <c r="G55" s="212"/>
      <c r="H55" s="156">
        <f>ROUND(F55*G55,2)</f>
        <v>0</v>
      </c>
      <c r="I55" s="157" t="s">
        <v>56</v>
      </c>
      <c r="J55" s="158"/>
      <c r="L55" s="186"/>
      <c r="M55" s="161"/>
    </row>
    <row r="56" spans="1:19" s="127" customFormat="1" ht="54" customHeight="1">
      <c r="A56" s="216"/>
      <c r="B56" s="214"/>
      <c r="C56" s="215"/>
      <c r="D56" s="180" t="s">
        <v>138</v>
      </c>
      <c r="E56" s="154"/>
      <c r="F56" s="171"/>
      <c r="G56" s="167"/>
      <c r="H56" s="167"/>
      <c r="I56" s="168"/>
      <c r="J56" s="4"/>
      <c r="K56"/>
      <c r="L56"/>
      <c r="M56"/>
      <c r="N56"/>
      <c r="O56"/>
      <c r="P56"/>
      <c r="Q56"/>
      <c r="R56"/>
      <c r="S56"/>
    </row>
    <row r="57" spans="1:19" s="127" customFormat="1" ht="13.5" customHeight="1">
      <c r="A57" s="164"/>
      <c r="B57" s="153"/>
      <c r="C57" s="154"/>
      <c r="D57" s="165" t="s">
        <v>29</v>
      </c>
      <c r="E57" s="154"/>
      <c r="F57" s="171">
        <v>1</v>
      </c>
      <c r="G57" s="167"/>
      <c r="H57" s="167"/>
      <c r="I57" s="168"/>
      <c r="J57" s="172"/>
      <c r="K57" s="173"/>
      <c r="L57" s="174"/>
      <c r="M57" s="174"/>
      <c r="N57" s="174"/>
      <c r="O57" s="177"/>
      <c r="P57" s="174"/>
      <c r="Q57" s="174"/>
      <c r="R57" s="175"/>
      <c r="S57" s="176"/>
    </row>
    <row r="58" spans="1:19" s="127" customFormat="1" ht="13.5" customHeight="1">
      <c r="A58" s="164"/>
      <c r="B58" s="153"/>
      <c r="C58" s="154"/>
      <c r="D58" s="165" t="s">
        <v>36</v>
      </c>
      <c r="E58" s="154"/>
      <c r="F58" s="171">
        <v>1</v>
      </c>
      <c r="G58" s="167"/>
      <c r="H58" s="167"/>
      <c r="I58" s="168"/>
      <c r="J58" s="172"/>
      <c r="K58" s="173"/>
      <c r="L58" s="174"/>
      <c r="M58" s="174"/>
      <c r="N58" s="174"/>
      <c r="O58" s="174"/>
      <c r="P58" s="174"/>
      <c r="Q58" s="174"/>
      <c r="R58" s="175"/>
      <c r="S58" s="176"/>
    </row>
    <row r="59" spans="1:19" s="127" customFormat="1" ht="13.5" customHeight="1">
      <c r="A59" s="164"/>
      <c r="B59" s="153"/>
      <c r="C59" s="154"/>
      <c r="D59" s="165" t="s">
        <v>38</v>
      </c>
      <c r="E59" s="154"/>
      <c r="F59" s="171"/>
      <c r="G59" s="167"/>
      <c r="H59" s="167"/>
      <c r="I59" s="168"/>
      <c r="J59" s="172"/>
      <c r="K59" s="173"/>
      <c r="L59" s="174"/>
      <c r="M59" s="174"/>
      <c r="N59" s="174"/>
      <c r="O59" s="174"/>
      <c r="P59" s="174"/>
      <c r="Q59" s="174"/>
      <c r="R59" s="175"/>
      <c r="S59" s="176"/>
    </row>
    <row r="60" spans="1:19" s="163" customFormat="1" ht="27" customHeight="1">
      <c r="A60" s="152">
        <v>11</v>
      </c>
      <c r="B60" s="153">
        <v>790</v>
      </c>
      <c r="C60" s="154" t="s">
        <v>116</v>
      </c>
      <c r="D60" s="10" t="s">
        <v>50</v>
      </c>
      <c r="E60" s="11" t="s">
        <v>24</v>
      </c>
      <c r="F60" s="155">
        <f>ROUND(SUM(F62:F63),3)</f>
        <v>2</v>
      </c>
      <c r="G60" s="212"/>
      <c r="H60" s="156">
        <f>ROUND(F60*G60,2)</f>
        <v>0</v>
      </c>
      <c r="I60" s="157" t="s">
        <v>56</v>
      </c>
      <c r="J60" s="158"/>
      <c r="K60" s="159"/>
      <c r="L60" s="160"/>
      <c r="M60" s="161"/>
      <c r="N60" s="162"/>
      <c r="O60" s="159"/>
    </row>
    <row r="61" spans="1:19" s="127" customFormat="1" ht="13.5" customHeight="1">
      <c r="A61" s="164"/>
      <c r="B61" s="153"/>
      <c r="C61" s="154"/>
      <c r="D61" s="165" t="s">
        <v>101</v>
      </c>
      <c r="E61" s="154"/>
      <c r="F61" s="171"/>
      <c r="G61" s="167"/>
      <c r="H61" s="167"/>
      <c r="I61" s="168"/>
      <c r="J61" s="8"/>
      <c r="K61" s="173"/>
      <c r="L61" s="174"/>
      <c r="M61" s="174"/>
      <c r="N61" s="174"/>
      <c r="O61" s="177"/>
      <c r="P61" s="174"/>
      <c r="Q61" s="174"/>
      <c r="R61" s="175"/>
      <c r="S61" s="176"/>
    </row>
    <row r="62" spans="1:19" s="127" customFormat="1" ht="13.5" customHeight="1">
      <c r="A62" s="164"/>
      <c r="B62" s="153"/>
      <c r="C62" s="154"/>
      <c r="D62" s="165" t="s">
        <v>29</v>
      </c>
      <c r="E62" s="154"/>
      <c r="F62" s="171">
        <v>1</v>
      </c>
      <c r="G62" s="167"/>
      <c r="H62" s="167"/>
      <c r="I62" s="168"/>
      <c r="J62" s="172"/>
      <c r="K62" s="173"/>
      <c r="L62" s="174"/>
      <c r="M62" s="174"/>
      <c r="N62" s="174"/>
      <c r="O62" s="174"/>
      <c r="P62" s="174"/>
      <c r="Q62" s="174"/>
      <c r="R62" s="175"/>
      <c r="S62" s="176"/>
    </row>
    <row r="63" spans="1:19" s="127" customFormat="1" ht="13.5" customHeight="1">
      <c r="A63" s="164"/>
      <c r="B63" s="153"/>
      <c r="C63" s="154"/>
      <c r="D63" s="165" t="s">
        <v>36</v>
      </c>
      <c r="E63" s="154"/>
      <c r="F63" s="171">
        <v>1</v>
      </c>
      <c r="G63" s="167"/>
      <c r="H63" s="167"/>
      <c r="I63" s="168"/>
      <c r="J63" s="172"/>
      <c r="K63" s="173"/>
      <c r="L63" s="174"/>
      <c r="M63" s="174"/>
      <c r="N63" s="174"/>
      <c r="O63" s="174"/>
      <c r="P63" s="174"/>
      <c r="Q63" s="174"/>
      <c r="R63" s="175"/>
      <c r="S63" s="176"/>
    </row>
    <row r="64" spans="1:19" s="127" customFormat="1" ht="13.5" customHeight="1">
      <c r="A64" s="164"/>
      <c r="B64" s="153"/>
      <c r="C64" s="154"/>
      <c r="D64" s="165" t="s">
        <v>38</v>
      </c>
      <c r="E64" s="154"/>
      <c r="F64" s="171"/>
      <c r="G64" s="167"/>
      <c r="H64" s="167"/>
      <c r="I64" s="168"/>
      <c r="J64" s="172"/>
      <c r="K64" s="173"/>
      <c r="L64" s="174"/>
      <c r="M64" s="174"/>
      <c r="N64" s="174"/>
      <c r="O64" s="174"/>
      <c r="P64" s="174"/>
      <c r="Q64" s="174"/>
      <c r="R64" s="175"/>
      <c r="S64" s="176"/>
    </row>
    <row r="65" spans="1:62" s="163" customFormat="1" ht="27" customHeight="1">
      <c r="A65" s="152">
        <v>12</v>
      </c>
      <c r="B65" s="153">
        <v>790</v>
      </c>
      <c r="C65" s="154" t="s">
        <v>117</v>
      </c>
      <c r="D65" s="10" t="s">
        <v>51</v>
      </c>
      <c r="E65" s="11" t="s">
        <v>24</v>
      </c>
      <c r="F65" s="155">
        <f>ROUND(SUM(F67:F68),3)</f>
        <v>2</v>
      </c>
      <c r="G65" s="212"/>
      <c r="H65" s="156">
        <f>ROUND(F65*G65,2)</f>
        <v>0</v>
      </c>
      <c r="I65" s="157" t="s">
        <v>56</v>
      </c>
      <c r="J65" s="158"/>
      <c r="K65" s="159"/>
      <c r="L65" s="160"/>
      <c r="M65" s="161"/>
      <c r="N65" s="162"/>
      <c r="O65" s="159"/>
    </row>
    <row r="66" spans="1:62" s="127" customFormat="1" ht="40.5" customHeight="1">
      <c r="A66" s="164"/>
      <c r="B66" s="153"/>
      <c r="C66" s="154"/>
      <c r="D66" s="165" t="s">
        <v>102</v>
      </c>
      <c r="E66" s="154"/>
      <c r="F66" s="166"/>
      <c r="G66" s="167"/>
      <c r="H66" s="167"/>
      <c r="I66" s="168"/>
      <c r="J66" s="4"/>
      <c r="K66"/>
      <c r="L66"/>
      <c r="M66"/>
      <c r="N66"/>
      <c r="O66" s="187"/>
      <c r="P66" s="169"/>
      <c r="Q66"/>
      <c r="R66"/>
      <c r="S66"/>
      <c r="T66" s="170"/>
    </row>
    <row r="67" spans="1:62" s="127" customFormat="1" ht="13.5" customHeight="1">
      <c r="A67" s="164"/>
      <c r="B67" s="153"/>
      <c r="C67" s="154"/>
      <c r="D67" s="165" t="s">
        <v>29</v>
      </c>
      <c r="E67" s="154"/>
      <c r="F67" s="171">
        <v>1</v>
      </c>
      <c r="G67" s="167"/>
      <c r="H67" s="167"/>
      <c r="I67" s="168"/>
      <c r="J67" s="172"/>
      <c r="K67" s="173"/>
      <c r="L67" s="174"/>
      <c r="M67" s="174"/>
      <c r="N67" s="174"/>
      <c r="O67" s="174"/>
      <c r="P67" s="174"/>
      <c r="Q67" s="174"/>
      <c r="R67" s="175"/>
      <c r="S67" s="176"/>
    </row>
    <row r="68" spans="1:62" s="127" customFormat="1" ht="13.5" customHeight="1">
      <c r="A68" s="164"/>
      <c r="B68" s="153"/>
      <c r="C68" s="154"/>
      <c r="D68" s="165" t="s">
        <v>36</v>
      </c>
      <c r="E68" s="154"/>
      <c r="F68" s="171">
        <v>1</v>
      </c>
      <c r="G68" s="167"/>
      <c r="H68" s="167"/>
      <c r="I68" s="168"/>
      <c r="J68" s="172"/>
      <c r="K68" s="173"/>
      <c r="L68" s="174"/>
      <c r="M68" s="174"/>
      <c r="N68" s="174"/>
      <c r="O68" s="174"/>
      <c r="P68" s="174"/>
      <c r="Q68" s="174"/>
      <c r="R68" s="175"/>
      <c r="S68" s="176"/>
    </row>
    <row r="69" spans="1:62" s="127" customFormat="1" ht="13.5" customHeight="1">
      <c r="A69" s="164"/>
      <c r="B69" s="153"/>
      <c r="C69" s="154"/>
      <c r="D69" s="165" t="s">
        <v>38</v>
      </c>
      <c r="E69" s="154"/>
      <c r="F69" s="171"/>
      <c r="G69" s="167"/>
      <c r="H69" s="167"/>
      <c r="I69" s="168"/>
      <c r="J69" s="172"/>
      <c r="K69" s="173"/>
      <c r="L69" s="174"/>
      <c r="M69" s="174"/>
      <c r="N69" s="174"/>
      <c r="O69" s="174"/>
      <c r="P69" s="174"/>
      <c r="Q69" s="174"/>
      <c r="R69" s="175"/>
      <c r="S69" s="176"/>
    </row>
    <row r="70" spans="1:62" s="163" customFormat="1" ht="27" customHeight="1">
      <c r="A70" s="152">
        <v>13</v>
      </c>
      <c r="B70" s="153">
        <v>790</v>
      </c>
      <c r="C70" s="154" t="s">
        <v>118</v>
      </c>
      <c r="D70" s="10" t="s">
        <v>52</v>
      </c>
      <c r="E70" s="11" t="s">
        <v>24</v>
      </c>
      <c r="F70" s="155">
        <f>ROUND(SUM(F72:F73),3)</f>
        <v>2</v>
      </c>
      <c r="G70" s="212"/>
      <c r="H70" s="156">
        <f>ROUND(F70*G70,2)</f>
        <v>0</v>
      </c>
      <c r="I70" s="157" t="s">
        <v>56</v>
      </c>
      <c r="J70" s="158"/>
      <c r="K70" s="159"/>
      <c r="L70" s="160"/>
      <c r="M70" s="161"/>
      <c r="N70" s="162"/>
      <c r="O70" s="159"/>
    </row>
    <row r="71" spans="1:62" s="127" customFormat="1" ht="27" customHeight="1">
      <c r="A71" s="164"/>
      <c r="B71" s="153"/>
      <c r="C71" s="154"/>
      <c r="D71" s="165" t="s">
        <v>103</v>
      </c>
      <c r="E71" s="154"/>
      <c r="F71" s="171"/>
      <c r="G71" s="167"/>
      <c r="H71" s="167"/>
      <c r="I71" s="168"/>
      <c r="J71" s="8"/>
      <c r="K71" s="173"/>
      <c r="L71" s="174"/>
      <c r="M71" s="174"/>
      <c r="N71" s="174"/>
      <c r="O71" s="174"/>
      <c r="P71" s="174"/>
      <c r="Q71" s="177"/>
      <c r="R71" s="175"/>
      <c r="S71" s="176"/>
    </row>
    <row r="72" spans="1:62" s="127" customFormat="1" ht="13.5" customHeight="1">
      <c r="A72" s="164"/>
      <c r="B72" s="153"/>
      <c r="C72" s="154"/>
      <c r="D72" s="165" t="s">
        <v>29</v>
      </c>
      <c r="E72" s="154"/>
      <c r="F72" s="171">
        <v>1</v>
      </c>
      <c r="G72" s="167"/>
      <c r="H72" s="167"/>
      <c r="I72" s="168"/>
      <c r="J72" s="172"/>
      <c r="K72" s="173"/>
      <c r="L72" s="174"/>
      <c r="M72" s="174"/>
      <c r="N72" s="174"/>
      <c r="O72" s="174"/>
      <c r="P72" s="174"/>
      <c r="Q72" s="174"/>
      <c r="R72" s="175"/>
      <c r="S72" s="176"/>
    </row>
    <row r="73" spans="1:62" s="127" customFormat="1" ht="13.5" customHeight="1">
      <c r="A73" s="164"/>
      <c r="B73" s="153"/>
      <c r="C73" s="154"/>
      <c r="D73" s="165" t="s">
        <v>36</v>
      </c>
      <c r="E73" s="154"/>
      <c r="F73" s="171">
        <v>1</v>
      </c>
      <c r="G73" s="167"/>
      <c r="H73" s="167"/>
      <c r="I73" s="168"/>
      <c r="J73" s="172"/>
      <c r="K73" s="173"/>
      <c r="L73" s="174"/>
      <c r="M73" s="174"/>
      <c r="N73" s="174"/>
      <c r="O73" s="174"/>
      <c r="P73" s="174"/>
      <c r="Q73" s="174"/>
      <c r="R73" s="175"/>
      <c r="S73" s="176"/>
    </row>
    <row r="74" spans="1:62" s="127" customFormat="1" ht="13.5" customHeight="1">
      <c r="A74" s="164"/>
      <c r="B74" s="153"/>
      <c r="C74" s="154"/>
      <c r="D74" s="165" t="s">
        <v>38</v>
      </c>
      <c r="E74" s="154"/>
      <c r="F74" s="171"/>
      <c r="G74" s="167"/>
      <c r="H74" s="167"/>
      <c r="I74" s="168"/>
      <c r="J74" s="172"/>
      <c r="K74" s="173"/>
      <c r="L74" s="174"/>
      <c r="M74" s="174"/>
      <c r="N74" s="174"/>
      <c r="O74" s="174"/>
      <c r="P74" s="174"/>
      <c r="Q74" s="174"/>
      <c r="R74" s="175"/>
      <c r="S74" s="176"/>
    </row>
    <row r="75" spans="1:62" s="163" customFormat="1" ht="13.5" customHeight="1">
      <c r="A75" s="152">
        <v>14</v>
      </c>
      <c r="B75" s="153" t="s">
        <v>32</v>
      </c>
      <c r="C75" s="154" t="s">
        <v>92</v>
      </c>
      <c r="D75" s="154" t="s">
        <v>93</v>
      </c>
      <c r="E75" s="184" t="s">
        <v>25</v>
      </c>
      <c r="F75" s="185">
        <v>1.7</v>
      </c>
      <c r="G75" s="212"/>
      <c r="H75" s="156">
        <f>ROUND(F75*G75,2)</f>
        <v>0</v>
      </c>
      <c r="I75" s="157" t="s">
        <v>56</v>
      </c>
      <c r="J75" s="158"/>
      <c r="L75" s="186"/>
      <c r="M75" s="161"/>
    </row>
    <row r="76" spans="1:62" s="163" customFormat="1" ht="13.5" customHeight="1">
      <c r="A76" s="152">
        <v>15</v>
      </c>
      <c r="B76" s="153" t="s">
        <v>28</v>
      </c>
      <c r="C76" s="154" t="s">
        <v>33</v>
      </c>
      <c r="D76" s="154" t="s">
        <v>34</v>
      </c>
      <c r="E76" s="184" t="s">
        <v>26</v>
      </c>
      <c r="F76" s="155">
        <f>ROUND(SUM(F77),3)</f>
        <v>5</v>
      </c>
      <c r="G76" s="212"/>
      <c r="H76" s="156">
        <f>ROUND(F76*G76,2)</f>
        <v>0</v>
      </c>
      <c r="I76" s="157" t="s">
        <v>57</v>
      </c>
      <c r="J76" s="158"/>
      <c r="L76" s="186"/>
      <c r="M76" s="161"/>
    </row>
    <row r="77" spans="1:62" s="127" customFormat="1" ht="13.5" customHeight="1">
      <c r="A77" s="164"/>
      <c r="B77" s="153"/>
      <c r="C77" s="154"/>
      <c r="D77" s="165" t="s">
        <v>35</v>
      </c>
      <c r="E77" s="154"/>
      <c r="F77" s="171">
        <v>5</v>
      </c>
      <c r="G77" s="167"/>
      <c r="H77" s="167"/>
      <c r="I77" s="168"/>
      <c r="J77" s="188"/>
      <c r="K77" s="173"/>
      <c r="L77" s="174"/>
      <c r="M77" s="174"/>
      <c r="N77" s="174"/>
      <c r="O77" s="174"/>
      <c r="P77" s="174"/>
      <c r="Q77" s="174"/>
      <c r="R77" s="175"/>
      <c r="S77" s="176"/>
    </row>
    <row r="78" spans="1:62" s="127" customFormat="1" ht="13.5" customHeight="1">
      <c r="A78" s="164"/>
      <c r="B78" s="153"/>
      <c r="C78" s="154"/>
      <c r="D78" s="165" t="s">
        <v>27</v>
      </c>
      <c r="E78" s="154"/>
      <c r="F78" s="171"/>
      <c r="G78" s="167"/>
      <c r="H78" s="167"/>
      <c r="I78" s="168"/>
      <c r="J78" s="188"/>
      <c r="K78" s="173"/>
      <c r="L78" s="174"/>
      <c r="M78" s="174"/>
      <c r="N78" s="174"/>
      <c r="O78" s="174"/>
      <c r="P78" s="174"/>
      <c r="Q78" s="174"/>
      <c r="R78" s="175"/>
      <c r="S78" s="176"/>
    </row>
    <row r="79" spans="1:62" s="127" customFormat="1" ht="21" customHeight="1">
      <c r="A79" s="189"/>
      <c r="B79" s="190"/>
      <c r="C79" s="190"/>
      <c r="D79" s="190" t="s">
        <v>17</v>
      </c>
      <c r="E79" s="190"/>
      <c r="F79" s="191"/>
      <c r="G79" s="192"/>
      <c r="H79" s="192">
        <f>H8</f>
        <v>0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</row>
    <row r="80" spans="1:62">
      <c r="J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</row>
    <row r="81" spans="1:62" ht="13.5" customHeight="1">
      <c r="A81" s="263" t="s">
        <v>18</v>
      </c>
      <c r="B81" s="264"/>
      <c r="C81" s="265"/>
      <c r="D81" s="197" t="s">
        <v>94</v>
      </c>
      <c r="E81" s="198"/>
      <c r="F81" s="199"/>
      <c r="G81" s="200"/>
      <c r="H81" s="201">
        <f>H79</f>
        <v>0</v>
      </c>
      <c r="J81" s="140"/>
    </row>
    <row r="82" spans="1:62">
      <c r="J82" s="202"/>
      <c r="L82" s="203"/>
      <c r="M82" s="204"/>
      <c r="N82" s="205"/>
      <c r="O82" s="206"/>
      <c r="P82" s="143"/>
      <c r="Q82" s="143"/>
      <c r="R82" s="127"/>
      <c r="S82" s="140"/>
      <c r="T82" s="141"/>
      <c r="U82" s="203"/>
      <c r="V82" s="204"/>
      <c r="W82" s="205"/>
      <c r="X82" s="206"/>
      <c r="Y82" s="143"/>
      <c r="Z82" s="143"/>
      <c r="AA82" s="127"/>
      <c r="AB82" s="140"/>
      <c r="AC82" s="141"/>
      <c r="AD82" s="203"/>
      <c r="AE82" s="204"/>
      <c r="AF82" s="205"/>
      <c r="AG82" s="206"/>
      <c r="AH82" s="143"/>
      <c r="AI82" s="143"/>
      <c r="AJ82" s="127"/>
      <c r="AK82" s="140"/>
      <c r="AL82" s="141"/>
      <c r="AM82" s="203"/>
      <c r="AN82" s="204"/>
      <c r="AO82" s="205"/>
      <c r="AP82" s="206"/>
      <c r="AQ82" s="143"/>
      <c r="AR82" s="143"/>
      <c r="AS82" s="127"/>
      <c r="AT82" s="140"/>
      <c r="AU82" s="141"/>
      <c r="AV82" s="203"/>
      <c r="AW82" s="204"/>
      <c r="AX82" s="205"/>
      <c r="AY82" s="206"/>
      <c r="AZ82" s="143"/>
      <c r="BA82" s="143"/>
      <c r="BB82" s="127"/>
      <c r="BC82" s="140"/>
      <c r="BD82" s="141"/>
      <c r="BE82" s="203"/>
      <c r="BF82" s="204"/>
      <c r="BG82" s="205"/>
      <c r="BH82" s="206"/>
      <c r="BI82" s="143"/>
      <c r="BJ82" s="143"/>
    </row>
    <row r="83" spans="1:62">
      <c r="A83" s="207" t="s">
        <v>19</v>
      </c>
      <c r="B83" s="208"/>
      <c r="C83" s="207"/>
      <c r="D83" s="207"/>
      <c r="E83" s="207"/>
      <c r="F83" s="207"/>
      <c r="G83" s="207"/>
      <c r="H83" s="207"/>
      <c r="I83" s="176"/>
      <c r="J83" s="209"/>
      <c r="L83" s="203"/>
      <c r="M83" s="204"/>
      <c r="N83" s="205"/>
      <c r="O83" s="206"/>
      <c r="P83" s="143"/>
      <c r="Q83" s="143"/>
      <c r="R83" s="127"/>
      <c r="S83" s="140"/>
      <c r="T83" s="141"/>
      <c r="U83" s="203"/>
      <c r="V83" s="204"/>
      <c r="W83" s="205"/>
      <c r="X83" s="206"/>
      <c r="Y83" s="143"/>
      <c r="Z83" s="143"/>
      <c r="AA83" s="127"/>
      <c r="AB83" s="140"/>
      <c r="AC83" s="141"/>
      <c r="AD83" s="203"/>
      <c r="AE83" s="204"/>
      <c r="AF83" s="205"/>
      <c r="AG83" s="206"/>
      <c r="AH83" s="143"/>
      <c r="AI83" s="143"/>
      <c r="AJ83" s="127"/>
      <c r="AK83" s="140"/>
      <c r="AL83" s="141"/>
      <c r="AM83" s="203"/>
      <c r="AN83" s="204"/>
      <c r="AO83" s="205"/>
      <c r="AP83" s="206"/>
      <c r="AQ83" s="143"/>
      <c r="AR83" s="143"/>
      <c r="AS83" s="127"/>
      <c r="AT83" s="140"/>
      <c r="AU83" s="141"/>
      <c r="AV83" s="203"/>
      <c r="AW83" s="204"/>
      <c r="AX83" s="205"/>
      <c r="AY83" s="206"/>
      <c r="AZ83" s="143"/>
      <c r="BA83" s="143"/>
      <c r="BB83" s="127"/>
      <c r="BC83" s="140"/>
      <c r="BD83" s="141"/>
      <c r="BE83" s="203"/>
      <c r="BF83" s="204"/>
      <c r="BG83" s="205"/>
      <c r="BH83" s="206"/>
      <c r="BI83" s="143"/>
      <c r="BJ83" s="143"/>
    </row>
    <row r="84" spans="1:62" ht="27" customHeight="1">
      <c r="A84" s="238" t="s">
        <v>22</v>
      </c>
      <c r="B84" s="266"/>
      <c r="C84" s="266"/>
      <c r="D84" s="266"/>
      <c r="E84" s="266"/>
      <c r="F84" s="266"/>
      <c r="G84" s="266"/>
      <c r="H84" s="207"/>
      <c r="I84" s="210"/>
      <c r="J84" s="3"/>
      <c r="L84" s="203"/>
      <c r="M84" s="204"/>
      <c r="N84" s="205"/>
      <c r="O84" s="206"/>
      <c r="P84" s="143"/>
      <c r="Q84" s="143"/>
      <c r="R84" s="127"/>
      <c r="S84" s="140"/>
      <c r="T84" s="141"/>
      <c r="U84" s="203"/>
      <c r="V84" s="204"/>
      <c r="W84" s="205"/>
      <c r="X84" s="206"/>
      <c r="Y84" s="143"/>
      <c r="Z84" s="143"/>
      <c r="AA84" s="127"/>
      <c r="AB84" s="140"/>
      <c r="AC84" s="141"/>
      <c r="AD84" s="203"/>
      <c r="AE84" s="204"/>
      <c r="AF84" s="205"/>
      <c r="AG84" s="206"/>
      <c r="AH84" s="143"/>
      <c r="AI84" s="143"/>
      <c r="AJ84" s="127"/>
      <c r="AK84" s="140"/>
      <c r="AL84" s="141"/>
      <c r="AM84" s="203"/>
      <c r="AN84" s="204"/>
      <c r="AO84" s="205"/>
      <c r="AP84" s="206"/>
      <c r="AQ84" s="143"/>
      <c r="AR84" s="143"/>
      <c r="AS84" s="127"/>
      <c r="AT84" s="140"/>
      <c r="AU84" s="141"/>
      <c r="AV84" s="203"/>
      <c r="AW84" s="204"/>
      <c r="AX84" s="205"/>
      <c r="AY84" s="206"/>
      <c r="AZ84" s="143"/>
      <c r="BA84" s="143"/>
      <c r="BB84" s="127"/>
      <c r="BC84" s="140"/>
      <c r="BD84" s="141"/>
      <c r="BE84" s="203"/>
      <c r="BF84" s="204"/>
      <c r="BG84" s="205"/>
      <c r="BH84" s="206"/>
      <c r="BI84" s="143"/>
      <c r="BJ84" s="143"/>
    </row>
    <row r="85" spans="1:62" ht="90" customHeight="1">
      <c r="A85" s="257" t="s">
        <v>23</v>
      </c>
      <c r="B85" s="267"/>
      <c r="C85" s="267"/>
      <c r="D85" s="267"/>
      <c r="E85" s="267"/>
      <c r="F85" s="267"/>
      <c r="G85" s="267"/>
      <c r="H85" s="207"/>
      <c r="I85" s="207"/>
      <c r="J85" s="140"/>
      <c r="L85" s="203"/>
      <c r="M85" s="204"/>
      <c r="N85" s="205"/>
      <c r="O85" s="206"/>
      <c r="P85" s="143"/>
      <c r="Q85" s="143"/>
      <c r="R85" s="127"/>
      <c r="S85" s="140"/>
      <c r="T85" s="141"/>
      <c r="U85" s="203"/>
      <c r="V85" s="204"/>
      <c r="W85" s="205"/>
      <c r="X85" s="206"/>
      <c r="Y85" s="143"/>
      <c r="Z85" s="143"/>
      <c r="AA85" s="127"/>
      <c r="AB85" s="140"/>
      <c r="AC85" s="141"/>
      <c r="AD85" s="203"/>
      <c r="AE85" s="204"/>
      <c r="AF85" s="205"/>
      <c r="AG85" s="206"/>
      <c r="AH85" s="143"/>
      <c r="AI85" s="143"/>
      <c r="AJ85" s="127"/>
      <c r="AK85" s="140"/>
      <c r="AL85" s="141"/>
      <c r="AM85" s="203"/>
      <c r="AN85" s="204"/>
      <c r="AO85" s="205"/>
      <c r="AP85" s="206"/>
      <c r="AQ85" s="143"/>
      <c r="AR85" s="143"/>
      <c r="AS85" s="127"/>
      <c r="AT85" s="140"/>
      <c r="AU85" s="141"/>
      <c r="AV85" s="203"/>
      <c r="AW85" s="204"/>
      <c r="AX85" s="205"/>
      <c r="AY85" s="206"/>
      <c r="AZ85" s="143"/>
      <c r="BA85" s="143"/>
      <c r="BB85" s="127"/>
      <c r="BC85" s="140"/>
      <c r="BD85" s="141"/>
      <c r="BE85" s="203"/>
      <c r="BF85" s="204"/>
      <c r="BG85" s="205"/>
      <c r="BH85" s="206"/>
      <c r="BI85" s="143"/>
      <c r="BJ85" s="143"/>
    </row>
    <row r="86" spans="1:62">
      <c r="A86" s="257" t="s">
        <v>20</v>
      </c>
      <c r="B86" s="258"/>
      <c r="C86" s="258"/>
      <c r="D86" s="258"/>
      <c r="E86" s="258"/>
      <c r="F86" s="258"/>
      <c r="G86" s="258"/>
      <c r="H86" s="211"/>
      <c r="I86" s="211"/>
      <c r="J86" s="140"/>
      <c r="L86" s="203"/>
      <c r="M86" s="204"/>
      <c r="N86" s="205"/>
      <c r="O86" s="206"/>
      <c r="P86" s="143"/>
      <c r="Q86" s="143"/>
      <c r="R86" s="127"/>
      <c r="S86" s="140"/>
      <c r="T86" s="141"/>
      <c r="U86" s="203"/>
      <c r="V86" s="204"/>
      <c r="W86" s="205"/>
      <c r="X86" s="206"/>
      <c r="Y86" s="143"/>
      <c r="Z86" s="143"/>
      <c r="AA86" s="127"/>
      <c r="AB86" s="140"/>
      <c r="AC86" s="141"/>
      <c r="AD86" s="203"/>
      <c r="AE86" s="204"/>
      <c r="AF86" s="205"/>
      <c r="AG86" s="206"/>
      <c r="AH86" s="143"/>
      <c r="AI86" s="143"/>
      <c r="AJ86" s="127"/>
      <c r="AK86" s="140"/>
      <c r="AL86" s="141"/>
      <c r="AM86" s="203"/>
      <c r="AN86" s="204"/>
      <c r="AO86" s="205"/>
      <c r="AP86" s="206"/>
      <c r="AQ86" s="143"/>
      <c r="AR86" s="143"/>
      <c r="AS86" s="127"/>
      <c r="AT86" s="140"/>
      <c r="AU86" s="141"/>
      <c r="AV86" s="203"/>
      <c r="AW86" s="204"/>
      <c r="AX86" s="205"/>
      <c r="AY86" s="206"/>
      <c r="AZ86" s="143"/>
      <c r="BA86" s="143"/>
      <c r="BB86" s="127"/>
      <c r="BC86" s="140"/>
      <c r="BD86" s="141"/>
      <c r="BE86" s="203"/>
      <c r="BF86" s="204"/>
      <c r="BG86" s="205"/>
      <c r="BH86" s="206"/>
      <c r="BI86" s="143"/>
      <c r="BJ86" s="143"/>
    </row>
    <row r="87" spans="1:62">
      <c r="A87" s="257" t="s">
        <v>21</v>
      </c>
      <c r="B87" s="258"/>
      <c r="C87" s="258"/>
      <c r="D87" s="258"/>
      <c r="E87" s="258"/>
      <c r="F87" s="258"/>
      <c r="G87" s="258"/>
      <c r="H87" s="211"/>
      <c r="I87" s="211"/>
      <c r="J87" s="127"/>
      <c r="L87" s="203"/>
      <c r="M87" s="204"/>
      <c r="N87" s="205"/>
      <c r="O87" s="206"/>
      <c r="P87" s="143"/>
      <c r="Q87" s="143"/>
      <c r="R87" s="127"/>
      <c r="S87" s="140"/>
      <c r="T87" s="141"/>
      <c r="U87" s="203"/>
      <c r="V87" s="204"/>
      <c r="W87" s="205"/>
      <c r="X87" s="206"/>
      <c r="Y87" s="143"/>
      <c r="Z87" s="143"/>
      <c r="AA87" s="127"/>
      <c r="AB87" s="140"/>
      <c r="AC87" s="141"/>
      <c r="AD87" s="203"/>
      <c r="AE87" s="204"/>
      <c r="AF87" s="205"/>
      <c r="AG87" s="206"/>
      <c r="AH87" s="143"/>
      <c r="AI87" s="143"/>
      <c r="AJ87" s="127"/>
      <c r="AK87" s="140"/>
      <c r="AL87" s="141"/>
      <c r="AM87" s="203"/>
      <c r="AN87" s="204"/>
      <c r="AO87" s="205"/>
      <c r="AP87" s="206"/>
      <c r="AQ87" s="143"/>
      <c r="AR87" s="143"/>
      <c r="AS87" s="127"/>
      <c r="AT87" s="140"/>
      <c r="AU87" s="141"/>
      <c r="AV87" s="203"/>
      <c r="AW87" s="204"/>
      <c r="AX87" s="205"/>
      <c r="AY87" s="206"/>
      <c r="AZ87" s="143"/>
      <c r="BA87" s="143"/>
      <c r="BB87" s="127"/>
      <c r="BC87" s="140"/>
      <c r="BD87" s="141"/>
      <c r="BE87" s="203"/>
      <c r="BF87" s="204"/>
      <c r="BG87" s="205"/>
      <c r="BH87" s="206"/>
      <c r="BI87" s="143"/>
      <c r="BJ87" s="143"/>
    </row>
    <row r="88" spans="1:62" ht="40.5" customHeight="1">
      <c r="A88" s="237" t="s">
        <v>54</v>
      </c>
      <c r="B88" s="237"/>
      <c r="C88" s="237"/>
      <c r="D88" s="237"/>
      <c r="E88" s="237"/>
      <c r="F88" s="237"/>
      <c r="G88" s="237"/>
      <c r="H88"/>
    </row>
    <row r="89" spans="1:62" s="130" customFormat="1" ht="108" customHeight="1">
      <c r="A89" s="237" t="s">
        <v>58</v>
      </c>
      <c r="B89" s="237"/>
      <c r="C89" s="237"/>
      <c r="D89" s="237"/>
      <c r="E89" s="237"/>
      <c r="F89" s="237"/>
      <c r="G89" s="237"/>
      <c r="H89" s="128"/>
      <c r="I89" s="129"/>
    </row>
    <row r="90" spans="1:62">
      <c r="J90" s="140"/>
      <c r="L90" s="203"/>
      <c r="M90" s="204"/>
      <c r="N90" s="205"/>
      <c r="O90" s="206"/>
      <c r="P90" s="143"/>
      <c r="Q90" s="143"/>
      <c r="R90" s="127"/>
      <c r="S90" s="140"/>
      <c r="T90" s="141"/>
      <c r="U90" s="203"/>
      <c r="V90" s="204"/>
      <c r="W90" s="205"/>
      <c r="X90" s="206"/>
      <c r="Y90" s="143"/>
      <c r="Z90" s="143"/>
      <c r="AA90" s="127"/>
      <c r="AB90" s="140"/>
      <c r="AC90" s="141"/>
      <c r="AD90" s="203"/>
      <c r="AE90" s="204"/>
      <c r="AF90" s="205"/>
      <c r="AG90" s="206"/>
      <c r="AH90" s="143"/>
      <c r="AI90" s="143"/>
      <c r="AJ90" s="127"/>
      <c r="AK90" s="140"/>
      <c r="AL90" s="141"/>
      <c r="AM90" s="203"/>
      <c r="AN90" s="204"/>
      <c r="AO90" s="205"/>
      <c r="AP90" s="206"/>
      <c r="AQ90" s="143"/>
      <c r="AR90" s="143"/>
      <c r="AS90" s="127"/>
      <c r="AT90" s="140"/>
      <c r="AU90" s="141"/>
      <c r="AV90" s="203"/>
      <c r="AW90" s="204"/>
      <c r="AX90" s="205"/>
      <c r="AY90" s="206"/>
      <c r="AZ90" s="143"/>
      <c r="BA90" s="143"/>
      <c r="BB90" s="127"/>
      <c r="BC90" s="140"/>
      <c r="BD90" s="141"/>
      <c r="BE90" s="203"/>
      <c r="BF90" s="204"/>
      <c r="BG90" s="205"/>
      <c r="BH90" s="206"/>
      <c r="BI90" s="143"/>
      <c r="BJ90" s="143"/>
    </row>
    <row r="91" spans="1:62">
      <c r="J91" s="140"/>
      <c r="L91" s="203"/>
      <c r="M91" s="204"/>
      <c r="N91" s="205"/>
      <c r="O91" s="206"/>
      <c r="P91" s="143"/>
      <c r="Q91" s="143"/>
      <c r="R91" s="127"/>
      <c r="S91" s="140"/>
      <c r="T91" s="141"/>
      <c r="U91" s="203"/>
      <c r="V91" s="204"/>
      <c r="W91" s="205"/>
      <c r="X91" s="206"/>
      <c r="Y91" s="143"/>
      <c r="Z91" s="143"/>
      <c r="AA91" s="127"/>
      <c r="AB91" s="140"/>
      <c r="AC91" s="141"/>
      <c r="AD91" s="203"/>
      <c r="AE91" s="204"/>
      <c r="AF91" s="205"/>
      <c r="AG91" s="206"/>
      <c r="AH91" s="143"/>
      <c r="AI91" s="143"/>
      <c r="AJ91" s="127"/>
      <c r="AK91" s="140"/>
      <c r="AL91" s="141"/>
      <c r="AM91" s="203"/>
      <c r="AN91" s="204"/>
      <c r="AO91" s="205"/>
      <c r="AP91" s="206"/>
      <c r="AQ91" s="143"/>
      <c r="AR91" s="143"/>
      <c r="AS91" s="127"/>
      <c r="AT91" s="140"/>
      <c r="AU91" s="141"/>
      <c r="AV91" s="203"/>
      <c r="AW91" s="204"/>
      <c r="AX91" s="205"/>
      <c r="AY91" s="206"/>
      <c r="AZ91" s="143"/>
      <c r="BA91" s="143"/>
      <c r="BB91" s="127"/>
      <c r="BC91" s="140"/>
      <c r="BD91" s="141"/>
      <c r="BE91" s="203"/>
      <c r="BF91" s="204"/>
      <c r="BG91" s="205"/>
      <c r="BH91" s="206"/>
      <c r="BI91" s="143"/>
      <c r="BJ91" s="143"/>
    </row>
    <row r="92" spans="1:62">
      <c r="J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</row>
  </sheetData>
  <sheetProtection algorithmName="SHA-512" hashValue="fWLkHU/PIR8krtOeDzPCbGPhPjQTA/otC3pP8Y02H2+HaDNc6QjOQzO88wwixyGW4i1DAIgEU30FLVNyQlOPCg==" saltValue="9w3E8mVhTSOEJwLnRweoYA==" spinCount="100000" sheet="1" objects="1" scenarios="1"/>
  <mergeCells count="9">
    <mergeCell ref="A87:G87"/>
    <mergeCell ref="A88:G88"/>
    <mergeCell ref="A89:G89"/>
    <mergeCell ref="A2:I2"/>
    <mergeCell ref="A3:D3"/>
    <mergeCell ref="A81:C81"/>
    <mergeCell ref="A84:G84"/>
    <mergeCell ref="A85:G85"/>
    <mergeCell ref="A86:G8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KL</vt:lpstr>
      <vt:lpstr>VRN</vt:lpstr>
      <vt:lpstr>D.1.1.c.07 - VÝPIS OSTAT. VÝR.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2025-02-12T08:54:41Z</dcterms:modified>
</cp:coreProperties>
</file>