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92\Documents\JoB\021 - ON Jičín FRR\012 - VS\004 - VV\"/>
    </mc:Choice>
  </mc:AlternateContent>
  <xr:revisionPtr revIDLastSave="0" documentId="13_ncr:1_{AD5C3BBC-9247-4451-B856-42C854C60345}" xr6:coauthVersionLast="47" xr6:coauthVersionMax="47" xr10:uidLastSave="{00000000-0000-0000-0000-000000000000}"/>
  <bookViews>
    <workbookView xWindow="-120" yWindow="-120" windowWidth="29040" windowHeight="15840" xr2:uid="{4E936DB2-262B-4F3D-979C-FD999390CACC}"/>
  </bookViews>
  <sheets>
    <sheet name="List1" sheetId="1" r:id="rId1"/>
  </sheets>
  <externalReferences>
    <externalReference r:id="rId2"/>
  </externalReferenc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3" i="1" l="1"/>
  <c r="J195" i="1"/>
  <c r="J196" i="1"/>
  <c r="J175" i="1" l="1"/>
  <c r="J137" i="1"/>
  <c r="J138" i="1"/>
  <c r="J158" i="1"/>
  <c r="J118" i="1"/>
  <c r="J101" i="1"/>
  <c r="J147" i="1"/>
  <c r="J178" i="1"/>
  <c r="J161" i="1"/>
  <c r="J141" i="1"/>
  <c r="J142" i="1"/>
  <c r="J194" i="1" l="1"/>
  <c r="J192" i="1"/>
  <c r="J191" i="1"/>
  <c r="J151" i="1"/>
  <c r="J179" i="1"/>
  <c r="J121" i="1"/>
  <c r="J188" i="1"/>
  <c r="J187" i="1"/>
  <c r="J186" i="1"/>
  <c r="J185" i="1"/>
  <c r="J184" i="1"/>
  <c r="J183" i="1"/>
  <c r="J182" i="1"/>
  <c r="J181" i="1"/>
  <c r="J180" i="1"/>
  <c r="J177" i="1"/>
  <c r="J176" i="1"/>
  <c r="J174" i="1"/>
  <c r="J173" i="1"/>
  <c r="J170" i="1"/>
  <c r="J169" i="1"/>
  <c r="J168" i="1"/>
  <c r="J167" i="1"/>
  <c r="J166" i="1"/>
  <c r="J165" i="1"/>
  <c r="J164" i="1"/>
  <c r="J163" i="1"/>
  <c r="J162" i="1"/>
  <c r="J160" i="1"/>
  <c r="J159" i="1"/>
  <c r="J157" i="1"/>
  <c r="J156" i="1"/>
  <c r="J153" i="1"/>
  <c r="J152" i="1"/>
  <c r="J150" i="1"/>
  <c r="J149" i="1"/>
  <c r="J148" i="1"/>
  <c r="J146" i="1"/>
  <c r="J145" i="1"/>
  <c r="J144" i="1"/>
  <c r="J143" i="1"/>
  <c r="J140" i="1"/>
  <c r="J139" i="1"/>
  <c r="J136" i="1"/>
  <c r="J135" i="1"/>
  <c r="J132" i="1"/>
  <c r="J131" i="1"/>
  <c r="J130" i="1"/>
  <c r="J129" i="1"/>
  <c r="J128" i="1"/>
  <c r="J127" i="1"/>
  <c r="J126" i="1"/>
  <c r="J125" i="1"/>
  <c r="J124" i="1"/>
  <c r="J123" i="1"/>
  <c r="J122" i="1"/>
  <c r="J120" i="1"/>
  <c r="J119" i="1"/>
  <c r="J117" i="1"/>
  <c r="J116" i="1"/>
  <c r="J112" i="1"/>
  <c r="J111" i="1"/>
  <c r="J110" i="1"/>
  <c r="J109" i="1"/>
  <c r="J108" i="1"/>
  <c r="J107" i="1"/>
  <c r="J106" i="1"/>
  <c r="J105" i="1"/>
  <c r="J104" i="1"/>
  <c r="J103" i="1"/>
  <c r="J102" i="1"/>
  <c r="J100" i="1"/>
  <c r="J99" i="1"/>
  <c r="J98" i="1"/>
  <c r="F89" i="1"/>
  <c r="F87" i="1"/>
  <c r="J69" i="1"/>
  <c r="J67" i="1"/>
  <c r="J63" i="1"/>
  <c r="J62" i="1"/>
  <c r="F62" i="1"/>
  <c r="F60" i="1"/>
  <c r="E58" i="1"/>
  <c r="J41" i="1"/>
  <c r="F41" i="1"/>
  <c r="J40" i="1"/>
  <c r="F40" i="1"/>
  <c r="J39" i="1"/>
  <c r="F39" i="1"/>
  <c r="J38" i="1"/>
  <c r="F38" i="1"/>
  <c r="J37" i="1"/>
  <c r="F37" i="1"/>
  <c r="J34" i="1"/>
  <c r="J22" i="1"/>
  <c r="E22" i="1"/>
  <c r="F90" i="1" s="1"/>
  <c r="J21" i="1"/>
  <c r="J16" i="1"/>
  <c r="J60" i="1" s="1"/>
  <c r="E7" i="1"/>
  <c r="E79" i="1" s="1"/>
  <c r="J190" i="1" l="1"/>
  <c r="J43" i="1"/>
  <c r="J134" i="1"/>
  <c r="J172" i="1"/>
  <c r="J155" i="1"/>
  <c r="J115" i="1"/>
  <c r="J97" i="1"/>
  <c r="E52" i="1"/>
  <c r="F63" i="1"/>
  <c r="J94" i="1" l="1"/>
  <c r="J68" i="1" s="1"/>
</calcChain>
</file>

<file path=xl/sharedStrings.xml><?xml version="1.0" encoding="utf-8"?>
<sst xmlns="http://schemas.openxmlformats.org/spreadsheetml/2006/main" count="310" uniqueCount="100">
  <si>
    <t>KRYCÍ LIST SOUPISU PRACÍ</t>
  </si>
  <si>
    <t>Stavba:</t>
  </si>
  <si>
    <t>Objekt:</t>
  </si>
  <si>
    <t>SO 01 - PAVILON A</t>
  </si>
  <si>
    <t>Soupis:</t>
  </si>
  <si>
    <t>D.1.4 - Technika prostředí staveb</t>
  </si>
  <si>
    <t>Úroveň 4:</t>
  </si>
  <si>
    <t>5 - Vyvolávák</t>
  </si>
  <si>
    <t>KSO:</t>
  </si>
  <si>
    <t/>
  </si>
  <si>
    <t>CC-CZ:</t>
  </si>
  <si>
    <t>Místo:</t>
  </si>
  <si>
    <t xml:space="preserve"> </t>
  </si>
  <si>
    <t>Datum:</t>
  </si>
  <si>
    <t>Zadavatel:</t>
  </si>
  <si>
    <t>IČ:</t>
  </si>
  <si>
    <t>KRÁLOVÉHRADECKÝ KRAJ</t>
  </si>
  <si>
    <t>DIČ:</t>
  </si>
  <si>
    <t>Uchazeč:</t>
  </si>
  <si>
    <t>Projektant:</t>
  </si>
  <si>
    <t>KANIA a.s. , Špálova 80/9, Ostrava</t>
  </si>
  <si>
    <t>Zpracovatel:</t>
  </si>
  <si>
    <t>Poznámka:</t>
  </si>
  <si>
    <t>Cena bez DPH</t>
  </si>
  <si>
    <t>Základ daně</t>
  </si>
  <si>
    <t>Sazba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</si>
  <si>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</si>
  <si>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</si>
  <si>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</si>
  <si>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</si>
  <si>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</si>
  <si>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</si>
  <si>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</si>
  <si>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</si>
  <si>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</si>
  <si>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</si>
  <si>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ČLENĚNÍ SOUPISU PRACÍ</t>
  </si>
  <si>
    <t>Kód dílu - Popis</t>
  </si>
  <si>
    <t>Cena celkem [CZK]</t>
  </si>
  <si>
    <t>Náklady ze soupisu prací</t>
  </si>
  <si>
    <t>URS - Vyvolávací systém</t>
  </si>
  <si>
    <t>D1 - Ostatní</t>
  </si>
  <si>
    <t>SOUPIS PRACÍ</t>
  </si>
  <si>
    <t>Vyvolávací systém - rozšíření</t>
  </si>
  <si>
    <t>PČ</t>
  </si>
  <si>
    <t>Typ</t>
  </si>
  <si>
    <t>Kód</t>
  </si>
  <si>
    <t>Popis</t>
  </si>
  <si>
    <t>MJ</t>
  </si>
  <si>
    <t>Množství</t>
  </si>
  <si>
    <t>J.cena [CZK]</t>
  </si>
  <si>
    <t>SUB</t>
  </si>
  <si>
    <t>D</t>
  </si>
  <si>
    <t>URS</t>
  </si>
  <si>
    <t>Vyvolávací systém</t>
  </si>
  <si>
    <t>3.NP čekárna A316 dialýza</t>
  </si>
  <si>
    <t>ks</t>
  </si>
  <si>
    <t>ELEKTRO</t>
  </si>
  <si>
    <t>kpl</t>
  </si>
  <si>
    <t>4.NP čekárna A417 onkologie</t>
  </si>
  <si>
    <t>1.NP  čekárna A121-TO</t>
  </si>
  <si>
    <t>1.NP  čekárna A142</t>
  </si>
  <si>
    <t>1.NP čekárna A148</t>
  </si>
  <si>
    <t>Závěs přepážkového displeje ( stěna 45st.)</t>
  </si>
  <si>
    <t>Závěs přepážkového displeje ( stěna 90st.)</t>
  </si>
  <si>
    <t>VRN</t>
  </si>
  <si>
    <t>Tiskárna s touch-small (MIN  TFT 15" )</t>
  </si>
  <si>
    <t>SW pro ovládání LCD displeje</t>
  </si>
  <si>
    <t>Přepážkový displej (ENET,POE) nad dveře</t>
  </si>
  <si>
    <t>Přepážkový displej (ENET,POE) nad dveře/na stůl</t>
  </si>
  <si>
    <t>SW Hlasový modul - akustické volání pořadových čísel z PC</t>
  </si>
  <si>
    <t>Závěs přepážkového displeje ( stěna - kolmý)</t>
  </si>
  <si>
    <t>Licence pro přepážkový displej</t>
  </si>
  <si>
    <t>Licence pro ovládací aplikaci na 1 PC</t>
  </si>
  <si>
    <t>Polohovatelný držák k TV - výklop i natočení do stran</t>
  </si>
  <si>
    <t>Přepážková klávesnice (ENET, PoE, zásuvka A154), vč. držáku na stěnu a montáže + licence</t>
  </si>
  <si>
    <t>Přeprava osob, technik na cestě, režijní náklady, koordinace</t>
  </si>
  <si>
    <t>Počítač MINI PC</t>
  </si>
  <si>
    <t>Snímač kartičky zdravotní pojišťovny</t>
  </si>
  <si>
    <r>
      <rPr>
        <sz val="10"/>
        <rFont val="Arial"/>
        <family val="2"/>
        <charset val="238"/>
      </rPr>
      <t>Řídící aplikace</t>
    </r>
  </si>
  <si>
    <r>
      <rPr>
        <sz val="10"/>
        <rFont val="Arial"/>
        <family val="2"/>
        <charset val="238"/>
      </rPr>
      <t>SW - Konfigurační klient ( monitor,statistiky,události,konfigurace )</t>
    </r>
  </si>
  <si>
    <r>
      <rPr>
        <sz val="10"/>
        <rFont val="Arial"/>
        <family val="2"/>
        <charset val="238"/>
      </rPr>
      <t>Tiskárna s touch-small ( TFT 15" )</t>
    </r>
  </si>
  <si>
    <r>
      <rPr>
        <sz val="10"/>
        <rFont val="Arial"/>
        <family val="2"/>
        <charset val="238"/>
      </rPr>
      <t>Stojan pro tiskárnu a TOUCH-TS - upevnění na stěnu</t>
    </r>
  </si>
  <si>
    <r>
      <rPr>
        <sz val="10"/>
        <rFont val="Arial"/>
        <family val="2"/>
        <charset val="238"/>
      </rPr>
      <t>Snímač klientských kódů- HW</t>
    </r>
  </si>
  <si>
    <r>
      <rPr>
        <sz val="10"/>
        <rFont val="Arial"/>
        <family val="2"/>
        <charset val="238"/>
      </rPr>
      <t>SW aplikace pro identifikaci registrovaných klientů a jejich zařazení do fronty po načtení čárového kódu</t>
    </r>
  </si>
  <si>
    <r>
      <rPr>
        <sz val="10"/>
        <rFont val="Arial"/>
        <family val="2"/>
        <charset val="238"/>
      </rPr>
      <t>Uchycení displejů - stojánek PD/PASIV na stůl</t>
    </r>
  </si>
  <si>
    <r>
      <rPr>
        <sz val="10"/>
        <rFont val="Arial"/>
        <family val="2"/>
        <charset val="238"/>
      </rPr>
      <t>Stojan tiskárny touch-small - kovový</t>
    </r>
  </si>
  <si>
    <t>Externí řídící jednotka pro LCD PD, HD (Linux, zdroj, HDMI, ENET,Audio)</t>
  </si>
  <si>
    <t>Přepážkový displej LCD 24"", montáž kolmo ke stěně (A418)</t>
  </si>
  <si>
    <r>
      <rPr>
        <sz val="10"/>
        <rFont val="Arial"/>
        <family val="2"/>
        <charset val="238"/>
      </rPr>
      <t>Závěs přepážkového displeje ( stěna 90st.)</t>
    </r>
  </si>
  <si>
    <r>
      <rPr>
        <sz val="10"/>
        <rFont val="Arial"/>
        <family val="2"/>
        <charset val="238"/>
      </rPr>
      <t>Tiskárna s touch-small (MIN TFT 15")</t>
    </r>
    <r>
      <rPr>
        <sz val="10"/>
        <color theme="1"/>
        <rFont val="Arial"/>
        <family val="2"/>
        <charset val="238"/>
      </rPr>
      <t xml:space="preserve"> + licence pro tisk z aplikace (z PC na recepci)</t>
    </r>
  </si>
  <si>
    <t>Stavební přípomoci</t>
  </si>
  <si>
    <t>Dokumentace DSPS</t>
  </si>
  <si>
    <t>Hlavní displej LCD-TV - 50", včetně držáku na stěnu(výklop) a montáže TV</t>
  </si>
  <si>
    <t>Hlavní displej LCD-TV - 43", včetně držáku na stěnu(výklop) a montáže TV</t>
  </si>
  <si>
    <t>pozn.:</t>
  </si>
  <si>
    <t>Ostatní montážní materiál potřebný pro připojení na již provedené rozvody.</t>
  </si>
  <si>
    <r>
      <rPr>
        <sz val="10"/>
        <rFont val="Arial"/>
        <family val="2"/>
        <charset val="238"/>
      </rPr>
      <t>Školení, měření, asistence, konfigurace</t>
    </r>
    <r>
      <rPr>
        <sz val="10"/>
        <color theme="1"/>
        <rFont val="Arial"/>
        <family val="2"/>
        <charset val="238"/>
      </rPr>
      <t>, oživení</t>
    </r>
  </si>
  <si>
    <t>Montáž konc. komponentů, oživení</t>
  </si>
  <si>
    <t>Součástí ceny jednotlivých položek je i roznos do místa osazení, montáž včetně kotvení koncových komponentů a pomocných konstrukcí, koordinace s uživatelem.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</si>
</sst>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#,##0.00%"/>
    <numFmt numFmtId="166" formatCode="#,##0.000"/>
  </numFmts>
  <fonts count="26" x14ac:knownFonts="1">
    <font>
      <sz val="11"/>
      <color theme="1"/>
      <name val="Calibri"/>
      <family val="2"/>
      <charset val="238"/>
      <scheme val="minor"/>
    </font>
    <font>
      <b/>
      <sz val="14"/>
      <name val="Arial CE"/>
    </font>
    <font>
      <sz val="8"/>
      <color rgb="FF969696"/>
      <name val="Arial CE"/>
    </font>
    <font>
      <b/>
      <sz val="11"/>
      <name val="Arial CE"/>
    </font>
    <font>
      <b/>
      <sz val="10"/>
      <name val="Arial CE"/>
    </font>
    <font>
      <b/>
      <sz val="12"/>
      <color rgb="FF960000"/>
      <name val="Arial CE"/>
    </font>
    <font>
      <b/>
      <sz val="12"/>
      <name val="Arial CE"/>
    </font>
    <font>
      <sz val="9"/>
      <name val="Arial CE"/>
    </font>
    <font>
      <b/>
      <sz val="12"/>
      <color rgb="FF800000"/>
      <name val="Arial CE"/>
    </font>
    <font>
      <sz val="12"/>
      <color rgb="FF003366"/>
      <name val="Arial CE"/>
    </font>
    <font>
      <sz val="8"/>
      <color rgb="FF003366"/>
      <name val="Arial CE"/>
    </font>
    <font>
      <b/>
      <sz val="14"/>
      <color rgb="FFFF000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Arial CE"/>
      <family val="2"/>
      <charset val="238"/>
    </font>
    <font>
      <b/>
      <sz val="12"/>
      <color theme="1"/>
      <name val="Arial CE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trike/>
      <sz val="10"/>
      <name val="Arial"/>
      <family val="2"/>
      <charset val="238"/>
    </font>
    <font>
      <strike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D2D2D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medium">
        <color indexed="64"/>
      </top>
      <bottom style="hair">
        <color rgb="FF969696"/>
      </bottom>
      <diagonal/>
    </border>
    <border>
      <left style="hair">
        <color rgb="FF969696"/>
      </left>
      <right/>
      <top style="medium">
        <color indexed="64"/>
      </top>
      <bottom/>
      <diagonal/>
    </border>
    <border>
      <left/>
      <right style="hair">
        <color rgb="FF969696"/>
      </right>
      <top style="medium">
        <color indexed="64"/>
      </top>
      <bottom/>
      <diagonal/>
    </border>
    <border>
      <left style="hair">
        <color rgb="FF969696"/>
      </left>
      <right style="medium">
        <color indexed="64"/>
      </right>
      <top style="medium">
        <color indexed="64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medium">
        <color indexed="64"/>
      </bottom>
      <diagonal/>
    </border>
    <border>
      <left style="hair">
        <color rgb="FF969696"/>
      </left>
      <right style="medium">
        <color indexed="64"/>
      </right>
      <top style="hair">
        <color rgb="FF969696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3" xfId="0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164" fontId="0" fillId="0" borderId="0" xfId="0" applyNumberFormat="1" applyAlignment="1">
      <alignment horizontal="left" vertical="center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4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right" vertical="center"/>
      <protection locked="0"/>
    </xf>
    <xf numFmtId="4" fontId="2" fillId="0" borderId="0" xfId="0" applyNumberFormat="1" applyFont="1" applyAlignment="1">
      <alignment vertical="center"/>
    </xf>
    <xf numFmtId="165" fontId="2" fillId="0" borderId="0" xfId="0" applyNumberFormat="1" applyFont="1" applyAlignment="1" applyProtection="1">
      <alignment horizontal="right" vertical="center"/>
      <protection locked="0"/>
    </xf>
    <xf numFmtId="0" fontId="0" fillId="3" borderId="0" xfId="0" applyFill="1" applyAlignment="1">
      <alignment vertical="center"/>
    </xf>
    <xf numFmtId="0" fontId="6" fillId="3" borderId="5" xfId="0" applyFont="1" applyFill="1" applyBorder="1" applyAlignment="1">
      <alignment horizontal="left" vertical="center"/>
    </xf>
    <xf numFmtId="0" fontId="0" fillId="3" borderId="6" xfId="0" applyFill="1" applyBorder="1" applyAlignment="1">
      <alignment vertical="center"/>
    </xf>
    <xf numFmtId="0" fontId="6" fillId="3" borderId="6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0" fontId="0" fillId="3" borderId="6" xfId="0" applyFill="1" applyBorder="1" applyAlignment="1" applyProtection="1">
      <alignment vertical="center"/>
      <protection locked="0"/>
    </xf>
    <xf numFmtId="4" fontId="6" fillId="3" borderId="6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7" fillId="3" borderId="0" xfId="0" applyFont="1" applyFill="1" applyAlignment="1">
      <alignment horizontal="left" vertical="center"/>
    </xf>
    <xf numFmtId="0" fontId="0" fillId="3" borderId="0" xfId="0" applyFill="1" applyAlignment="1" applyProtection="1">
      <alignment vertical="center"/>
      <protection locked="0"/>
    </xf>
    <xf numFmtId="0" fontId="7" fillId="3" borderId="0" xfId="0" applyFont="1" applyFill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9" fillId="0" borderId="10" xfId="0" applyFont="1" applyBorder="1" applyAlignment="1" applyProtection="1">
      <alignment vertical="center"/>
      <protection locked="0"/>
    </xf>
    <xf numFmtId="4" fontId="9" fillId="0" borderId="10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 applyProtection="1">
      <alignment vertical="center"/>
      <protection locked="0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164" fontId="0" fillId="0" borderId="15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7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4" fontId="5" fillId="0" borderId="15" xfId="0" applyNumberFormat="1" applyFont="1" applyBorder="1"/>
    <xf numFmtId="0" fontId="10" fillId="0" borderId="16" xfId="0" applyFont="1" applyBorder="1"/>
    <xf numFmtId="0" fontId="10" fillId="0" borderId="17" xfId="0" applyFont="1" applyBorder="1"/>
    <xf numFmtId="0" fontId="10" fillId="0" borderId="17" xfId="0" applyFont="1" applyBorder="1" applyAlignment="1">
      <alignment horizontal="left"/>
    </xf>
    <xf numFmtId="0" fontId="9" fillId="0" borderId="17" xfId="0" applyFont="1" applyBorder="1" applyAlignment="1">
      <alignment horizontal="left"/>
    </xf>
    <xf numFmtId="0" fontId="10" fillId="0" borderId="17" xfId="0" applyFont="1" applyBorder="1" applyProtection="1">
      <protection locked="0"/>
    </xf>
    <xf numFmtId="4" fontId="11" fillId="0" borderId="18" xfId="0" applyNumberFormat="1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Protection="1">
      <protection locked="0"/>
    </xf>
    <xf numFmtId="4" fontId="9" fillId="0" borderId="0" xfId="0" applyNumberFormat="1" applyFont="1"/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166" fontId="0" fillId="0" borderId="12" xfId="0" applyNumberFormat="1" applyBorder="1" applyAlignment="1" applyProtection="1">
      <alignment vertical="center"/>
      <protection locked="0"/>
    </xf>
    <xf numFmtId="4" fontId="0" fillId="2" borderId="12" xfId="0" applyNumberFormat="1" applyFill="1" applyBorder="1" applyAlignment="1" applyProtection="1">
      <alignment vertical="center"/>
      <protection locked="0"/>
    </xf>
    <xf numFmtId="4" fontId="13" fillId="0" borderId="13" xfId="0" applyNumberFormat="1" applyFont="1" applyBorder="1" applyAlignment="1" applyProtection="1">
      <alignment vertical="center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6" fontId="0" fillId="0" borderId="0" xfId="0" applyNumberFormat="1" applyAlignment="1" applyProtection="1">
      <alignment vertical="center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49" fontId="0" fillId="0" borderId="17" xfId="0" applyNumberFormat="1" applyBorder="1" applyAlignment="1" applyProtection="1">
      <alignment horizontal="left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166" fontId="0" fillId="0" borderId="17" xfId="0" applyNumberFormat="1" applyBorder="1" applyAlignment="1" applyProtection="1">
      <alignment vertical="center"/>
      <protection locked="0"/>
    </xf>
    <xf numFmtId="4" fontId="0" fillId="2" borderId="17" xfId="0" applyNumberFormat="1" applyFill="1" applyBorder="1" applyAlignment="1" applyProtection="1">
      <alignment vertical="center"/>
      <protection locked="0"/>
    </xf>
    <xf numFmtId="4" fontId="0" fillId="0" borderId="18" xfId="0" applyNumberFormat="1" applyBorder="1" applyAlignment="1" applyProtection="1">
      <alignment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166" fontId="0" fillId="0" borderId="20" xfId="0" applyNumberFormat="1" applyBorder="1" applyAlignment="1" applyProtection="1">
      <alignment vertical="center"/>
      <protection locked="0"/>
    </xf>
    <xf numFmtId="4" fontId="0" fillId="2" borderId="20" xfId="0" applyNumberFormat="1" applyFill="1" applyBorder="1" applyAlignment="1" applyProtection="1">
      <alignment vertical="center"/>
      <protection locked="0"/>
    </xf>
    <xf numFmtId="4" fontId="13" fillId="0" borderId="23" xfId="0" applyNumberFormat="1" applyFont="1" applyBorder="1" applyAlignment="1" applyProtection="1">
      <alignment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49" fontId="0" fillId="0" borderId="24" xfId="0" applyNumberFormat="1" applyBorder="1" applyAlignment="1" applyProtection="1">
      <alignment horizontal="left" vertical="center" wrapText="1"/>
      <protection locked="0"/>
    </xf>
    <xf numFmtId="0" fontId="14" fillId="0" borderId="24" xfId="0" applyFont="1" applyBorder="1" applyAlignment="1" applyProtection="1">
      <alignment horizontal="center" vertical="center" wrapText="1"/>
      <protection locked="0"/>
    </xf>
    <xf numFmtId="166" fontId="0" fillId="0" borderId="24" xfId="0" applyNumberFormat="1" applyBorder="1" applyAlignment="1" applyProtection="1">
      <alignment vertical="center"/>
      <protection locked="0"/>
    </xf>
    <xf numFmtId="4" fontId="0" fillId="2" borderId="24" xfId="0" applyNumberFormat="1" applyFill="1" applyBorder="1" applyAlignment="1" applyProtection="1">
      <alignment vertical="center"/>
      <protection locked="0"/>
    </xf>
    <xf numFmtId="4" fontId="0" fillId="0" borderId="25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11" xfId="0" applyBorder="1"/>
    <xf numFmtId="0" fontId="0" fillId="0" borderId="12" xfId="0" applyBorder="1"/>
    <xf numFmtId="0" fontId="0" fillId="0" borderId="12" xfId="0" applyBorder="1" applyProtection="1">
      <protection locked="0"/>
    </xf>
    <xf numFmtId="4" fontId="15" fillId="0" borderId="13" xfId="0" applyNumberFormat="1" applyFont="1" applyBorder="1"/>
    <xf numFmtId="0" fontId="16" fillId="0" borderId="12" xfId="0" applyFont="1" applyBorder="1"/>
    <xf numFmtId="0" fontId="17" fillId="0" borderId="24" xfId="0" applyFont="1" applyBorder="1" applyAlignment="1" applyProtection="1">
      <alignment horizontal="center" vertical="center" wrapText="1"/>
      <protection locked="0"/>
    </xf>
    <xf numFmtId="166" fontId="18" fillId="0" borderId="24" xfId="0" applyNumberFormat="1" applyFont="1" applyBorder="1" applyAlignment="1" applyProtection="1">
      <alignment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49" fontId="0" fillId="0" borderId="26" xfId="0" applyNumberFormat="1" applyBorder="1" applyAlignment="1" applyProtection="1">
      <alignment horizontal="left" vertical="center" wrapText="1"/>
      <protection locked="0"/>
    </xf>
    <xf numFmtId="0" fontId="14" fillId="0" borderId="26" xfId="0" applyFont="1" applyBorder="1" applyAlignment="1" applyProtection="1">
      <alignment horizontal="center" vertical="center" wrapText="1"/>
      <protection locked="0"/>
    </xf>
    <xf numFmtId="166" fontId="0" fillId="0" borderId="26" xfId="0" applyNumberFormat="1" applyBorder="1" applyAlignment="1" applyProtection="1">
      <alignment vertical="center"/>
      <protection locked="0"/>
    </xf>
    <xf numFmtId="4" fontId="0" fillId="2" borderId="26" xfId="0" applyNumberFormat="1" applyFill="1" applyBorder="1" applyAlignment="1" applyProtection="1">
      <alignment vertical="center"/>
      <protection locked="0"/>
    </xf>
    <xf numFmtId="4" fontId="0" fillId="0" borderId="27" xfId="0" applyNumberFormat="1" applyBorder="1" applyAlignment="1" applyProtection="1">
      <alignment vertical="center"/>
      <protection locked="0"/>
    </xf>
    <xf numFmtId="49" fontId="19" fillId="0" borderId="0" xfId="0" applyNumberFormat="1" applyFont="1" applyAlignment="1" applyProtection="1">
      <alignment horizontal="left" vertical="center" wrapText="1"/>
      <protection locked="0"/>
    </xf>
    <xf numFmtId="49" fontId="20" fillId="0" borderId="0" xfId="0" applyNumberFormat="1" applyFont="1" applyAlignment="1" applyProtection="1">
      <alignment horizontal="left" vertical="center" wrapText="1"/>
      <protection locked="0"/>
    </xf>
    <xf numFmtId="49" fontId="19" fillId="0" borderId="17" xfId="0" applyNumberFormat="1" applyFont="1" applyBorder="1" applyAlignment="1" applyProtection="1">
      <alignment horizontal="left" vertical="center" wrapText="1"/>
      <protection locked="0"/>
    </xf>
    <xf numFmtId="49" fontId="19" fillId="0" borderId="24" xfId="0" applyNumberFormat="1" applyFont="1" applyBorder="1" applyAlignment="1" applyProtection="1">
      <alignment horizontal="left" vertical="center" wrapText="1"/>
      <protection locked="0"/>
    </xf>
    <xf numFmtId="49" fontId="19" fillId="0" borderId="26" xfId="0" applyNumberFormat="1" applyFont="1" applyBorder="1" applyAlignment="1" applyProtection="1">
      <alignment horizontal="left" vertical="center" wrapText="1"/>
      <protection locked="0"/>
    </xf>
    <xf numFmtId="49" fontId="20" fillId="0" borderId="24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49" fontId="20" fillId="0" borderId="0" xfId="0" applyNumberFormat="1" applyFont="1" applyFill="1" applyAlignment="1" applyProtection="1">
      <alignment horizontal="left" vertical="center" wrapText="1"/>
      <protection locked="0"/>
    </xf>
    <xf numFmtId="49" fontId="19" fillId="0" borderId="2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2" borderId="0" xfId="0" applyFill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49" fontId="12" fillId="0" borderId="12" xfId="0" applyNumberFormat="1" applyFont="1" applyBorder="1" applyAlignment="1" applyProtection="1">
      <alignment horizontal="left" vertical="center" wrapText="1"/>
      <protection locked="0"/>
    </xf>
    <xf numFmtId="49" fontId="12" fillId="0" borderId="21" xfId="0" applyNumberFormat="1" applyFont="1" applyBorder="1" applyAlignment="1" applyProtection="1">
      <alignment horizontal="left" vertical="center" wrapText="1"/>
      <protection locked="0"/>
    </xf>
    <xf numFmtId="49" fontId="12" fillId="0" borderId="22" xfId="0" applyNumberFormat="1" applyFont="1" applyBorder="1" applyAlignment="1" applyProtection="1">
      <alignment horizontal="left" vertical="center" wrapText="1"/>
      <protection locked="0"/>
    </xf>
    <xf numFmtId="49" fontId="2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21" fillId="0" borderId="0" xfId="0" applyFont="1"/>
    <xf numFmtId="49" fontId="23" fillId="0" borderId="0" xfId="0" applyNumberFormat="1" applyFont="1" applyAlignment="1" applyProtection="1">
      <alignment horizontal="left" vertical="center" wrapText="1"/>
      <protection locked="0"/>
    </xf>
    <xf numFmtId="49" fontId="24" fillId="0" borderId="0" xfId="0" applyNumberFormat="1" applyFont="1" applyAlignment="1" applyProtection="1">
      <alignment horizontal="left" vertical="center" wrapText="1"/>
      <protection locked="0"/>
    </xf>
    <xf numFmtId="49" fontId="24" fillId="0" borderId="17" xfId="0" applyNumberFormat="1" applyFont="1" applyBorder="1" applyAlignment="1" applyProtection="1">
      <alignment horizontal="left" vertical="center" wrapText="1"/>
      <protection locked="0"/>
    </xf>
    <xf numFmtId="49" fontId="25" fillId="0" borderId="0" xfId="0" applyNumberFormat="1" applyFont="1" applyAlignment="1" applyProtection="1">
      <alignment horizontal="left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ahasl.sharepoint.com/Shared%20Documents/Cenov&#233;%20nab&#237;dky/Nab&#237;dky/Nemocnice%20Ji&#269;&#237;n%20vzorkov&#225;n&#237;/NEMOCNICE%20JICIN%20-%20ELEKTRO_DAHASL_2.9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D.1.1 - Architektonicko-s..."/>
      <sheetName val="D.1.4.5 - Silnoproudá ele..."/>
      <sheetName val="1 - EPS"/>
      <sheetName val="2 - CCTV"/>
      <sheetName val="3 - PZTS"/>
      <sheetName val="4 - Ozvučení"/>
      <sheetName val="5 - Vyvolávák"/>
      <sheetName val="6 - JČ"/>
      <sheetName val="7 - EKV"/>
      <sheetName val="8 - DZ"/>
      <sheetName val="9 - STA"/>
      <sheetName val="10 - SK"/>
      <sheetName val="11 - Žlaby"/>
      <sheetName val="12 - Tr. v betonu"/>
      <sheetName val="13 - TU a telefony"/>
      <sheetName val="14 - Grafická nadstavba"/>
      <sheetName val="D.1.4.5 - Silnoproudá ele..._01"/>
      <sheetName val="D.1.4.5 - Silnoproudá ele..._02"/>
      <sheetName val="D.1.4.6 - Slaboproudá ele..."/>
      <sheetName val="D.2-IO 01.1 - Přeložka VO..."/>
      <sheetName val="D.2-IO 01.2 - Přeložka NN..."/>
      <sheetName val="D.2-IO 01.3 - Přeložka vo..."/>
      <sheetName val="D.2-IO 01.4 - Přeložka ka..."/>
      <sheetName val="D.2-IO 01.5 - Přeložka pl..."/>
      <sheetName val="D.2-IO 01.6 - Přeložka SLP"/>
      <sheetName val="D.2-IO 03 - SADOVÉ ÚPRAVY..."/>
      <sheetName val="D.2-IO 07 - HLAVNÍ ROZVOD..."/>
      <sheetName val="D.2-IO 07.1B - Elektroins..."/>
      <sheetName val="D.2-IO 08 - VENKOVNÍ OSVĚ..."/>
      <sheetName val="D.2-IO 09 - SLABOPROUDÉ R..."/>
      <sheetName val="D.2-IO 12 - NÁHRADNÍ NAPÁ..."/>
    </sheetNames>
    <sheetDataSet>
      <sheetData sheetId="0" refreshError="1">
        <row r="6">
          <cell r="K6" t="str">
            <v>STAVEBNÍ ÚPRAVY Č.P. 511 PRO LABORATOŘE A ONKOLOGII OBLASTNÍ NEMOCNICE JIČÍN A.S.</v>
          </cell>
        </row>
        <row r="8">
          <cell r="AN8" t="str">
            <v>18. 8. 2020</v>
          </cell>
        </row>
        <row r="13">
          <cell r="AN13" t="str">
            <v>Vyplň údaj</v>
          </cell>
        </row>
        <row r="14">
          <cell r="E14" t="str">
            <v>Vyplň údaj</v>
          </cell>
          <cell r="AN14" t="str">
            <v>Vyplň údaj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E308-4F52-48CE-98BD-B400340C3165}">
  <sheetPr>
    <pageSetUpPr fitToPage="1"/>
  </sheetPr>
  <dimension ref="B1:V198"/>
  <sheetViews>
    <sheetView tabSelected="1" topLeftCell="A74" zoomScaleNormal="100" workbookViewId="0">
      <selection activeCell="F200" sqref="F200"/>
    </sheetView>
  </sheetViews>
  <sheetFormatPr defaultColWidth="6.7109375" defaultRowHeight="15" x14ac:dyDescent="0.25"/>
  <cols>
    <col min="1" max="1" width="1.85546875" customWidth="1"/>
    <col min="2" max="2" width="1.28515625" customWidth="1"/>
    <col min="3" max="4" width="3.28515625" customWidth="1"/>
    <col min="5" max="5" width="13.42578125" customWidth="1"/>
    <col min="6" max="6" width="88.28515625" bestFit="1" customWidth="1"/>
    <col min="8" max="8" width="8.7109375" customWidth="1"/>
    <col min="9" max="9" width="11.140625" style="1" customWidth="1"/>
    <col min="10" max="10" width="18.28515625" customWidth="1"/>
    <col min="11" max="11" width="12" hidden="1" customWidth="1"/>
    <col min="12" max="22" width="12" customWidth="1"/>
  </cols>
  <sheetData>
    <row r="1" spans="2:11" hidden="1" x14ac:dyDescent="0.25"/>
    <row r="2" spans="2:11" ht="37.15" hidden="1" customHeight="1" x14ac:dyDescent="0.25"/>
    <row r="3" spans="2:11" ht="7.15" hidden="1" customHeight="1" x14ac:dyDescent="0.25">
      <c r="B3" s="2"/>
      <c r="C3" s="3"/>
      <c r="D3" s="3"/>
      <c r="E3" s="3"/>
      <c r="F3" s="3"/>
      <c r="G3" s="3"/>
      <c r="H3" s="3"/>
      <c r="I3" s="4"/>
      <c r="J3" s="3"/>
      <c r="K3" s="3"/>
    </row>
    <row r="4" spans="2:11" ht="25.15" hidden="1" customHeight="1" x14ac:dyDescent="0.25">
      <c r="B4" s="5"/>
      <c r="D4" s="6" t="s">
        <v>0</v>
      </c>
    </row>
    <row r="5" spans="2:11" ht="7.15" hidden="1" customHeight="1" x14ac:dyDescent="0.25">
      <c r="B5" s="5"/>
    </row>
    <row r="6" spans="2:11" ht="12" hidden="1" customHeight="1" x14ac:dyDescent="0.25">
      <c r="B6" s="5"/>
      <c r="D6" s="7" t="s">
        <v>1</v>
      </c>
    </row>
    <row r="7" spans="2:11" ht="16.5" hidden="1" customHeight="1" x14ac:dyDescent="0.25">
      <c r="B7" s="5"/>
      <c r="E7" s="136" t="str">
        <f>'[1]Rekapitulace stavby'!K6</f>
        <v>STAVEBNÍ ÚPRAVY Č.P. 511 PRO LABORATOŘE A ONKOLOGII OBLASTNÍ NEMOCNICE JIČÍN A.S.</v>
      </c>
      <c r="F7" s="138"/>
      <c r="G7" s="138"/>
      <c r="H7" s="138"/>
    </row>
    <row r="8" spans="2:11" hidden="1" x14ac:dyDescent="0.25">
      <c r="B8" s="5"/>
      <c r="D8" s="7" t="s">
        <v>2</v>
      </c>
    </row>
    <row r="9" spans="2:11" ht="16.5" hidden="1" customHeight="1" x14ac:dyDescent="0.25">
      <c r="B9" s="5"/>
      <c r="E9" s="136" t="s">
        <v>3</v>
      </c>
      <c r="F9" s="137"/>
      <c r="G9" s="137"/>
      <c r="H9" s="137"/>
    </row>
    <row r="10" spans="2:11" ht="12" hidden="1" customHeight="1" x14ac:dyDescent="0.25">
      <c r="B10" s="5"/>
      <c r="D10" s="7" t="s">
        <v>4</v>
      </c>
    </row>
    <row r="11" spans="2:11" s="9" customFormat="1" ht="16.5" hidden="1" customHeight="1" x14ac:dyDescent="0.25">
      <c r="B11" s="8"/>
      <c r="E11" s="138" t="s">
        <v>5</v>
      </c>
      <c r="F11" s="139"/>
      <c r="G11" s="139"/>
      <c r="H11" s="139"/>
      <c r="I11" s="10"/>
    </row>
    <row r="12" spans="2:11" s="9" customFormat="1" ht="12" hidden="1" customHeight="1" x14ac:dyDescent="0.25">
      <c r="B12" s="8"/>
      <c r="D12" s="7" t="s">
        <v>6</v>
      </c>
      <c r="I12" s="10"/>
    </row>
    <row r="13" spans="2:11" s="9" customFormat="1" ht="37.15" hidden="1" customHeight="1" x14ac:dyDescent="0.25">
      <c r="B13" s="8"/>
      <c r="E13" s="140" t="s">
        <v>7</v>
      </c>
      <c r="F13" s="139"/>
      <c r="G13" s="139"/>
      <c r="H13" s="139"/>
      <c r="I13" s="10"/>
    </row>
    <row r="14" spans="2:11" s="9" customFormat="1" hidden="1" x14ac:dyDescent="0.25">
      <c r="B14" s="8"/>
      <c r="I14" s="10"/>
    </row>
    <row r="15" spans="2:11" s="9" customFormat="1" ht="12" hidden="1" customHeight="1" x14ac:dyDescent="0.25">
      <c r="B15" s="8"/>
      <c r="D15" s="7" t="s">
        <v>8</v>
      </c>
      <c r="F15" s="11" t="s">
        <v>9</v>
      </c>
      <c r="I15" s="12" t="s">
        <v>10</v>
      </c>
      <c r="J15" s="11" t="s">
        <v>9</v>
      </c>
    </row>
    <row r="16" spans="2:11" s="9" customFormat="1" ht="12" hidden="1" customHeight="1" x14ac:dyDescent="0.25">
      <c r="B16" s="8"/>
      <c r="D16" s="7" t="s">
        <v>11</v>
      </c>
      <c r="F16" s="11" t="s">
        <v>12</v>
      </c>
      <c r="I16" s="12" t="s">
        <v>13</v>
      </c>
      <c r="J16" s="13" t="str">
        <f>'[1]Rekapitulace stavby'!AN8</f>
        <v>18. 8. 2020</v>
      </c>
    </row>
    <row r="17" spans="2:10" s="9" customFormat="1" ht="10.9" hidden="1" customHeight="1" x14ac:dyDescent="0.25">
      <c r="B17" s="8"/>
      <c r="I17" s="10"/>
    </row>
    <row r="18" spans="2:10" s="9" customFormat="1" ht="12" hidden="1" customHeight="1" x14ac:dyDescent="0.25">
      <c r="B18" s="8"/>
      <c r="D18" s="7" t="s">
        <v>14</v>
      </c>
      <c r="I18" s="12" t="s">
        <v>15</v>
      </c>
      <c r="J18" s="11" t="s">
        <v>9</v>
      </c>
    </row>
    <row r="19" spans="2:10" s="9" customFormat="1" ht="18" hidden="1" customHeight="1" x14ac:dyDescent="0.25">
      <c r="B19" s="8"/>
      <c r="E19" s="11" t="s">
        <v>16</v>
      </c>
      <c r="I19" s="12" t="s">
        <v>17</v>
      </c>
      <c r="J19" s="11" t="s">
        <v>9</v>
      </c>
    </row>
    <row r="20" spans="2:10" s="9" customFormat="1" ht="7.15" hidden="1" customHeight="1" x14ac:dyDescent="0.25">
      <c r="B20" s="8"/>
      <c r="I20" s="10"/>
    </row>
    <row r="21" spans="2:10" s="9" customFormat="1" ht="12" hidden="1" customHeight="1" x14ac:dyDescent="0.25">
      <c r="B21" s="8"/>
      <c r="D21" s="7" t="s">
        <v>18</v>
      </c>
      <c r="I21" s="12" t="s">
        <v>15</v>
      </c>
      <c r="J21" s="14" t="str">
        <f>'[1]Rekapitulace stavby'!AN13</f>
        <v>Vyplň údaj</v>
      </c>
    </row>
    <row r="22" spans="2:10" s="9" customFormat="1" ht="18" hidden="1" customHeight="1" x14ac:dyDescent="0.25">
      <c r="B22" s="8"/>
      <c r="E22" s="141" t="str">
        <f>'[1]Rekapitulace stavby'!E14</f>
        <v>Vyplň údaj</v>
      </c>
      <c r="F22" s="142"/>
      <c r="G22" s="142"/>
      <c r="H22" s="142"/>
      <c r="I22" s="12" t="s">
        <v>17</v>
      </c>
      <c r="J22" s="14" t="str">
        <f>'[1]Rekapitulace stavby'!AN14</f>
        <v>Vyplň údaj</v>
      </c>
    </row>
    <row r="23" spans="2:10" s="9" customFormat="1" ht="7.15" hidden="1" customHeight="1" x14ac:dyDescent="0.25">
      <c r="B23" s="8"/>
      <c r="I23" s="10"/>
    </row>
    <row r="24" spans="2:10" s="9" customFormat="1" ht="12" hidden="1" customHeight="1" x14ac:dyDescent="0.25">
      <c r="B24" s="8"/>
      <c r="D24" s="7" t="s">
        <v>19</v>
      </c>
      <c r="I24" s="12" t="s">
        <v>15</v>
      </c>
      <c r="J24" s="11" t="s">
        <v>9</v>
      </c>
    </row>
    <row r="25" spans="2:10" s="9" customFormat="1" ht="18" hidden="1" customHeight="1" x14ac:dyDescent="0.25">
      <c r="B25" s="8"/>
      <c r="E25" s="11" t="s">
        <v>20</v>
      </c>
      <c r="I25" s="12" t="s">
        <v>17</v>
      </c>
      <c r="J25" s="11" t="s">
        <v>9</v>
      </c>
    </row>
    <row r="26" spans="2:10" s="9" customFormat="1" ht="7.15" hidden="1" customHeight="1" x14ac:dyDescent="0.25">
      <c r="B26" s="8"/>
      <c r="I26" s="10"/>
    </row>
    <row r="27" spans="2:10" s="9" customFormat="1" ht="12" hidden="1" customHeight="1" x14ac:dyDescent="0.25">
      <c r="B27" s="8"/>
      <c r="D27" s="7" t="s">
        <v>21</v>
      </c>
      <c r="I27" s="12" t="s">
        <v>15</v>
      </c>
      <c r="J27" s="11" t="s">
        <v>9</v>
      </c>
    </row>
    <row r="28" spans="2:10" s="9" customFormat="1" ht="18" hidden="1" customHeight="1" x14ac:dyDescent="0.25">
      <c r="B28" s="8"/>
      <c r="E28" s="11" t="s">
        <v>12</v>
      </c>
      <c r="I28" s="12" t="s">
        <v>17</v>
      </c>
      <c r="J28" s="11" t="s">
        <v>9</v>
      </c>
    </row>
    <row r="29" spans="2:10" s="9" customFormat="1" ht="7.15" hidden="1" customHeight="1" x14ac:dyDescent="0.25">
      <c r="B29" s="8"/>
      <c r="I29" s="10"/>
    </row>
    <row r="30" spans="2:10" s="9" customFormat="1" ht="12" hidden="1" customHeight="1" x14ac:dyDescent="0.25">
      <c r="B30" s="8"/>
      <c r="D30" s="7" t="s">
        <v>22</v>
      </c>
      <c r="I30" s="10"/>
    </row>
    <row r="31" spans="2:10" s="16" customFormat="1" ht="16.5" hidden="1" customHeight="1" x14ac:dyDescent="0.25">
      <c r="B31" s="15"/>
      <c r="E31" s="143" t="s">
        <v>9</v>
      </c>
      <c r="F31" s="143"/>
      <c r="G31" s="143"/>
      <c r="H31" s="143"/>
      <c r="I31" s="18"/>
    </row>
    <row r="32" spans="2:10" s="9" customFormat="1" ht="7.15" hidden="1" customHeight="1" x14ac:dyDescent="0.25">
      <c r="B32" s="8"/>
      <c r="I32" s="10"/>
    </row>
    <row r="33" spans="2:22" s="9" customFormat="1" ht="7.15" hidden="1" customHeight="1" x14ac:dyDescent="0.25">
      <c r="B33" s="8"/>
      <c r="D33" s="19"/>
      <c r="E33" s="19"/>
      <c r="F33" s="19"/>
      <c r="G33" s="19"/>
      <c r="H33" s="19"/>
      <c r="I33" s="20"/>
      <c r="J33" s="19"/>
      <c r="K33" s="19"/>
    </row>
    <row r="34" spans="2:22" s="9" customFormat="1" ht="25.15" hidden="1" customHeight="1" x14ac:dyDescent="0.25">
      <c r="B34" s="8"/>
      <c r="D34" s="21" t="s">
        <v>23</v>
      </c>
      <c r="I34" s="10"/>
      <c r="J34" s="22">
        <f>ROUND(J93, 2)</f>
        <v>0</v>
      </c>
    </row>
    <row r="35" spans="2:22" s="9" customFormat="1" ht="7.15" hidden="1" customHeight="1" x14ac:dyDescent="0.25">
      <c r="B35" s="8"/>
      <c r="D35" s="19"/>
      <c r="E35" s="19"/>
      <c r="F35" s="19"/>
      <c r="G35" s="19"/>
      <c r="H35" s="19"/>
      <c r="I35" s="20"/>
      <c r="J35" s="19"/>
      <c r="K35" s="19"/>
    </row>
    <row r="36" spans="2:22" s="9" customFormat="1" ht="14.65" hidden="1" customHeight="1" x14ac:dyDescent="0.25">
      <c r="B36" s="8"/>
      <c r="F36" s="23" t="s">
        <v>24</v>
      </c>
      <c r="I36" s="24" t="s">
        <v>25</v>
      </c>
      <c r="J36" s="23" t="s">
        <v>26</v>
      </c>
    </row>
    <row r="37" spans="2:22" s="9" customFormat="1" ht="14.65" hidden="1" customHeight="1" x14ac:dyDescent="0.25">
      <c r="B37" s="8"/>
      <c r="D37" s="7" t="s">
        <v>27</v>
      </c>
      <c r="E37" s="7" t="s">
        <v>28</v>
      </c>
      <c r="F37" s="25" t="e">
        <f>ROUND((SUM(#REF!)),  2)</f>
        <v>#REF!</v>
      </c>
      <c r="I37" s="26">
        <v>0.21</v>
      </c>
      <c r="J37" s="25" t="e">
        <f>ROUND(((SUM(#REF!))*I37),  2)</f>
        <v>#REF!</v>
      </c>
    </row>
    <row r="38" spans="2:22" s="9" customFormat="1" ht="14.65" hidden="1" customHeight="1" x14ac:dyDescent="0.25">
      <c r="B38" s="8"/>
      <c r="E38" s="7" t="s">
        <v>29</v>
      </c>
      <c r="F38" s="25" t="e">
        <f>ROUND((SUM(#REF!)),  2)</f>
        <v>#REF!</v>
      </c>
      <c r="I38" s="26">
        <v>0.15</v>
      </c>
      <c r="J38" s="25" t="e">
        <f>ROUND(((SUM(#REF!))*I38),  2)</f>
        <v>#REF!</v>
      </c>
    </row>
    <row r="39" spans="2:22" s="9" customFormat="1" ht="14.65" hidden="1" customHeight="1" x14ac:dyDescent="0.25">
      <c r="B39" s="8"/>
      <c r="E39" s="7" t="s">
        <v>30</v>
      </c>
      <c r="F39" s="25" t="e">
        <f>ROUND((SUM(#REF!)),  2)</f>
        <v>#REF!</v>
      </c>
      <c r="I39" s="26">
        <v>0.21</v>
      </c>
      <c r="J39" s="25">
        <f>0</f>
        <v>0</v>
      </c>
    </row>
    <row r="40" spans="2:22" s="9" customFormat="1" ht="14.65" hidden="1" customHeight="1" x14ac:dyDescent="0.25">
      <c r="B40" s="8"/>
      <c r="E40" s="7" t="s">
        <v>31</v>
      </c>
      <c r="F40" s="25" t="e">
        <f>ROUND((SUM(#REF!)),  2)</f>
        <v>#REF!</v>
      </c>
      <c r="I40" s="26">
        <v>0.15</v>
      </c>
      <c r="J40" s="25">
        <f>0</f>
        <v>0</v>
      </c>
    </row>
    <row r="41" spans="2:22" s="9" customFormat="1" ht="14.65" hidden="1" customHeight="1" x14ac:dyDescent="0.25">
      <c r="B41" s="8"/>
      <c r="E41" s="7" t="s">
        <v>32</v>
      </c>
      <c r="F41" s="25" t="e">
        <f>ROUND((SUM(#REF!)),  2)</f>
        <v>#REF!</v>
      </c>
      <c r="I41" s="26">
        <v>0</v>
      </c>
      <c r="J41" s="25">
        <f>0</f>
        <v>0</v>
      </c>
    </row>
    <row r="42" spans="2:22" s="9" customFormat="1" ht="7.15" hidden="1" customHeight="1" x14ac:dyDescent="0.25">
      <c r="B42" s="8"/>
      <c r="I42" s="10"/>
    </row>
    <row r="43" spans="2:22" s="9" customFormat="1" ht="25.15" hidden="1" customHeight="1" x14ac:dyDescent="0.25">
      <c r="B43" s="8"/>
      <c r="C43" s="27"/>
      <c r="D43" s="28" t="s">
        <v>33</v>
      </c>
      <c r="E43" s="29"/>
      <c r="F43" s="29"/>
      <c r="G43" s="30" t="s">
        <v>34</v>
      </c>
      <c r="H43" s="31" t="s">
        <v>35</v>
      </c>
      <c r="I43" s="32"/>
      <c r="J43" s="33" t="e">
        <f>SUM(J34:J41)</f>
        <v>#REF!</v>
      </c>
      <c r="K43" s="34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</row>
    <row r="44" spans="2:22" s="9" customFormat="1" ht="14.65" hidden="1" customHeight="1" x14ac:dyDescent="0.25">
      <c r="B44" s="35"/>
      <c r="C44" s="36"/>
      <c r="D44" s="36"/>
      <c r="E44" s="36"/>
      <c r="F44" s="36"/>
      <c r="G44" s="36"/>
      <c r="H44" s="36"/>
      <c r="I44" s="37"/>
      <c r="J44" s="36"/>
      <c r="K44" s="36"/>
    </row>
    <row r="45" spans="2:22" hidden="1" x14ac:dyDescent="0.25"/>
    <row r="46" spans="2:22" hidden="1" x14ac:dyDescent="0.25"/>
    <row r="47" spans="2:22" hidden="1" x14ac:dyDescent="0.25"/>
    <row r="48" spans="2:22" s="9" customFormat="1" ht="7.15" hidden="1" customHeight="1" x14ac:dyDescent="0.25">
      <c r="B48" s="38"/>
      <c r="C48" s="39"/>
      <c r="D48" s="39"/>
      <c r="E48" s="39"/>
      <c r="F48" s="39"/>
      <c r="G48" s="39"/>
      <c r="H48" s="39"/>
      <c r="I48" s="40"/>
      <c r="J48" s="39"/>
      <c r="K48" s="39"/>
    </row>
    <row r="49" spans="2:10" s="9" customFormat="1" ht="25.15" hidden="1" customHeight="1" x14ac:dyDescent="0.25">
      <c r="B49" s="8"/>
      <c r="C49" s="6" t="s">
        <v>36</v>
      </c>
      <c r="I49" s="10"/>
    </row>
    <row r="50" spans="2:10" s="9" customFormat="1" ht="7.15" hidden="1" customHeight="1" x14ac:dyDescent="0.25">
      <c r="B50" s="8"/>
      <c r="I50" s="10"/>
    </row>
    <row r="51" spans="2:10" s="9" customFormat="1" ht="12" hidden="1" customHeight="1" x14ac:dyDescent="0.25">
      <c r="B51" s="8"/>
      <c r="C51" s="7" t="s">
        <v>1</v>
      </c>
      <c r="I51" s="10"/>
    </row>
    <row r="52" spans="2:10" s="9" customFormat="1" ht="16.5" hidden="1" customHeight="1" x14ac:dyDescent="0.25">
      <c r="B52" s="8"/>
      <c r="E52" s="136" t="str">
        <f>E7</f>
        <v>STAVEBNÍ ÚPRAVY Č.P. 511 PRO LABORATOŘE A ONKOLOGII OBLASTNÍ NEMOCNICE JIČÍN A.S.</v>
      </c>
      <c r="F52" s="138"/>
      <c r="G52" s="138"/>
      <c r="H52" s="138"/>
      <c r="I52" s="10"/>
    </row>
    <row r="53" spans="2:10" ht="12" hidden="1" customHeight="1" x14ac:dyDescent="0.25">
      <c r="B53" s="5"/>
      <c r="C53" s="7" t="s">
        <v>2</v>
      </c>
    </row>
    <row r="54" spans="2:10" ht="16.5" hidden="1" customHeight="1" x14ac:dyDescent="0.25">
      <c r="B54" s="5"/>
      <c r="E54" s="136" t="s">
        <v>3</v>
      </c>
      <c r="F54" s="137"/>
      <c r="G54" s="137"/>
      <c r="H54" s="137"/>
    </row>
    <row r="55" spans="2:10" ht="12" hidden="1" customHeight="1" x14ac:dyDescent="0.25">
      <c r="B55" s="5"/>
      <c r="C55" s="7" t="s">
        <v>4</v>
      </c>
    </row>
    <row r="56" spans="2:10" s="9" customFormat="1" ht="16.5" hidden="1" customHeight="1" x14ac:dyDescent="0.25">
      <c r="B56" s="8"/>
      <c r="E56" s="138" t="s">
        <v>5</v>
      </c>
      <c r="F56" s="139"/>
      <c r="G56" s="139"/>
      <c r="H56" s="139"/>
      <c r="I56" s="10"/>
    </row>
    <row r="57" spans="2:10" s="9" customFormat="1" ht="12" hidden="1" customHeight="1" x14ac:dyDescent="0.25">
      <c r="B57" s="8"/>
      <c r="C57" s="7" t="s">
        <v>6</v>
      </c>
      <c r="I57" s="10"/>
    </row>
    <row r="58" spans="2:10" s="9" customFormat="1" ht="16.5" hidden="1" customHeight="1" x14ac:dyDescent="0.25">
      <c r="B58" s="8"/>
      <c r="E58" s="140" t="str">
        <f>E13</f>
        <v>5 - Vyvolávák</v>
      </c>
      <c r="F58" s="139"/>
      <c r="G58" s="139"/>
      <c r="H58" s="139"/>
      <c r="I58" s="10"/>
    </row>
    <row r="59" spans="2:10" s="9" customFormat="1" ht="7.15" hidden="1" customHeight="1" x14ac:dyDescent="0.25">
      <c r="B59" s="8"/>
      <c r="I59" s="10"/>
    </row>
    <row r="60" spans="2:10" s="9" customFormat="1" ht="12" hidden="1" customHeight="1" x14ac:dyDescent="0.25">
      <c r="B60" s="8"/>
      <c r="C60" s="7" t="s">
        <v>11</v>
      </c>
      <c r="F60" s="11" t="str">
        <f>F16</f>
        <v xml:space="preserve"> </v>
      </c>
      <c r="I60" s="12" t="s">
        <v>13</v>
      </c>
      <c r="J60" s="13" t="str">
        <f>IF(J16="","",J16)</f>
        <v>18. 8. 2020</v>
      </c>
    </row>
    <row r="61" spans="2:10" s="9" customFormat="1" ht="7.15" hidden="1" customHeight="1" x14ac:dyDescent="0.25">
      <c r="B61" s="8"/>
      <c r="I61" s="10"/>
    </row>
    <row r="62" spans="2:10" s="9" customFormat="1" ht="25.15" hidden="1" customHeight="1" x14ac:dyDescent="0.25">
      <c r="B62" s="8"/>
      <c r="C62" s="7" t="s">
        <v>14</v>
      </c>
      <c r="F62" s="11" t="str">
        <f>E19</f>
        <v>KRÁLOVÉHRADECKÝ KRAJ</v>
      </c>
      <c r="I62" s="12" t="s">
        <v>19</v>
      </c>
      <c r="J62" s="17" t="str">
        <f>E25</f>
        <v>KANIA a.s. , Špálova 80/9, Ostrava</v>
      </c>
    </row>
    <row r="63" spans="2:10" s="9" customFormat="1" ht="13.9" hidden="1" customHeight="1" x14ac:dyDescent="0.25">
      <c r="B63" s="8"/>
      <c r="C63" s="7" t="s">
        <v>18</v>
      </c>
      <c r="F63" s="11" t="str">
        <f>IF(E22="","",E22)</f>
        <v>Vyplň údaj</v>
      </c>
      <c r="I63" s="12" t="s">
        <v>21</v>
      </c>
      <c r="J63" s="17" t="str">
        <f>E28</f>
        <v xml:space="preserve"> </v>
      </c>
    </row>
    <row r="64" spans="2:10" s="9" customFormat="1" ht="10.15" hidden="1" customHeight="1" x14ac:dyDescent="0.25">
      <c r="B64" s="8"/>
      <c r="I64" s="10"/>
    </row>
    <row r="65" spans="2:22" s="9" customFormat="1" ht="29.25" hidden="1" customHeight="1" x14ac:dyDescent="0.25">
      <c r="B65" s="8"/>
      <c r="C65" s="41" t="s">
        <v>37</v>
      </c>
      <c r="D65" s="27"/>
      <c r="E65" s="27"/>
      <c r="F65" s="27"/>
      <c r="G65" s="27"/>
      <c r="H65" s="27"/>
      <c r="I65" s="42"/>
      <c r="J65" s="43" t="s">
        <v>38</v>
      </c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</row>
    <row r="66" spans="2:22" s="9" customFormat="1" ht="10.15" hidden="1" customHeight="1" x14ac:dyDescent="0.25">
      <c r="B66" s="8"/>
      <c r="I66" s="10"/>
    </row>
    <row r="67" spans="2:22" s="9" customFormat="1" ht="22.9" hidden="1" customHeight="1" x14ac:dyDescent="0.25">
      <c r="B67" s="8"/>
      <c r="C67" s="44" t="s">
        <v>39</v>
      </c>
      <c r="I67" s="10"/>
      <c r="J67" s="22">
        <f>J93</f>
        <v>0</v>
      </c>
    </row>
    <row r="68" spans="2:22" s="46" customFormat="1" ht="25.15" hidden="1" customHeight="1" x14ac:dyDescent="0.25">
      <c r="B68" s="45"/>
      <c r="D68" s="47" t="s">
        <v>40</v>
      </c>
      <c r="E68" s="48"/>
      <c r="F68" s="48"/>
      <c r="G68" s="48"/>
      <c r="H68" s="48"/>
      <c r="I68" s="49"/>
      <c r="J68" s="50">
        <f>J94</f>
        <v>0</v>
      </c>
    </row>
    <row r="69" spans="2:22" s="46" customFormat="1" ht="25.15" hidden="1" customHeight="1" x14ac:dyDescent="0.25">
      <c r="B69" s="45"/>
      <c r="D69" s="47" t="s">
        <v>41</v>
      </c>
      <c r="E69" s="48"/>
      <c r="F69" s="48"/>
      <c r="G69" s="48"/>
      <c r="H69" s="48"/>
      <c r="I69" s="49"/>
      <c r="J69" s="50" t="e">
        <f>#REF!</f>
        <v>#REF!</v>
      </c>
    </row>
    <row r="70" spans="2:22" s="9" customFormat="1" ht="21.75" hidden="1" customHeight="1" x14ac:dyDescent="0.25">
      <c r="B70" s="8"/>
      <c r="I70" s="10"/>
    </row>
    <row r="71" spans="2:22" s="9" customFormat="1" ht="7.15" hidden="1" customHeight="1" x14ac:dyDescent="0.25">
      <c r="B71" s="35"/>
      <c r="C71" s="36"/>
      <c r="D71" s="36"/>
      <c r="E71" s="36"/>
      <c r="F71" s="36"/>
      <c r="G71" s="36"/>
      <c r="H71" s="36"/>
      <c r="I71" s="37"/>
      <c r="J71" s="36"/>
      <c r="K71" s="36"/>
    </row>
    <row r="72" spans="2:22" hidden="1" x14ac:dyDescent="0.25"/>
    <row r="73" spans="2:22" hidden="1" x14ac:dyDescent="0.25"/>
    <row r="74" spans="2:22" ht="15.75" thickBot="1" x14ac:dyDescent="0.3"/>
    <row r="75" spans="2:22" s="9" customFormat="1" ht="7.15" customHeight="1" x14ac:dyDescent="0.25">
      <c r="B75" s="51"/>
      <c r="C75" s="52"/>
      <c r="D75" s="52"/>
      <c r="E75" s="52"/>
      <c r="F75" s="52"/>
      <c r="G75" s="52"/>
      <c r="H75" s="52"/>
      <c r="I75" s="53"/>
      <c r="J75" s="54"/>
      <c r="K75" s="39"/>
    </row>
    <row r="76" spans="2:22" s="9" customFormat="1" ht="25.15" customHeight="1" x14ac:dyDescent="0.25">
      <c r="B76" s="55"/>
      <c r="C76" s="6" t="s">
        <v>42</v>
      </c>
      <c r="I76" s="10"/>
      <c r="J76" s="56"/>
    </row>
    <row r="77" spans="2:22" s="9" customFormat="1" ht="7.15" customHeight="1" x14ac:dyDescent="0.25">
      <c r="B77" s="55"/>
      <c r="I77" s="10"/>
      <c r="J77" s="56"/>
    </row>
    <row r="78" spans="2:22" s="9" customFormat="1" ht="12" customHeight="1" x14ac:dyDescent="0.25">
      <c r="B78" s="55"/>
      <c r="C78" s="7" t="s">
        <v>1</v>
      </c>
      <c r="I78" s="10"/>
      <c r="J78" s="56"/>
    </row>
    <row r="79" spans="2:22" s="9" customFormat="1" ht="16.5" customHeight="1" x14ac:dyDescent="0.25">
      <c r="B79" s="55"/>
      <c r="E79" s="136" t="str">
        <f>E7</f>
        <v>STAVEBNÍ ÚPRAVY Č.P. 511 PRO LABORATOŘE A ONKOLOGII OBLASTNÍ NEMOCNICE JIČÍN A.S.</v>
      </c>
      <c r="F79" s="138"/>
      <c r="G79" s="138"/>
      <c r="H79" s="138"/>
      <c r="I79" s="10"/>
      <c r="J79" s="56"/>
    </row>
    <row r="80" spans="2:22" ht="12" customHeight="1" x14ac:dyDescent="0.25">
      <c r="B80" s="57"/>
      <c r="C80" s="7" t="s">
        <v>2</v>
      </c>
      <c r="J80" s="58"/>
    </row>
    <row r="81" spans="2:22" ht="16.5" customHeight="1" x14ac:dyDescent="0.25">
      <c r="B81" s="57"/>
      <c r="E81" s="136" t="s">
        <v>3</v>
      </c>
      <c r="F81" s="137"/>
      <c r="G81" s="137"/>
      <c r="H81" s="137"/>
      <c r="J81" s="58"/>
    </row>
    <row r="82" spans="2:22" ht="12" customHeight="1" x14ac:dyDescent="0.25">
      <c r="B82" s="57"/>
      <c r="C82" s="7" t="s">
        <v>4</v>
      </c>
      <c r="J82" s="58"/>
    </row>
    <row r="83" spans="2:22" s="9" customFormat="1" ht="16.5" customHeight="1" x14ac:dyDescent="0.25">
      <c r="B83" s="55"/>
      <c r="E83" s="138" t="s">
        <v>5</v>
      </c>
      <c r="F83" s="139"/>
      <c r="G83" s="139"/>
      <c r="H83" s="139"/>
      <c r="I83" s="10"/>
      <c r="J83" s="56"/>
    </row>
    <row r="84" spans="2:22" s="9" customFormat="1" ht="12" customHeight="1" x14ac:dyDescent="0.25">
      <c r="B84" s="55"/>
      <c r="C84" s="7" t="s">
        <v>6</v>
      </c>
      <c r="I84" s="10"/>
      <c r="J84" s="56"/>
    </row>
    <row r="85" spans="2:22" s="9" customFormat="1" ht="16.5" customHeight="1" x14ac:dyDescent="0.25">
      <c r="B85" s="55"/>
      <c r="E85" s="140" t="s">
        <v>43</v>
      </c>
      <c r="F85" s="139"/>
      <c r="G85" s="139"/>
      <c r="H85" s="139"/>
      <c r="I85" s="10"/>
      <c r="J85" s="56"/>
    </row>
    <row r="86" spans="2:22" s="9" customFormat="1" ht="7.15" customHeight="1" x14ac:dyDescent="0.25">
      <c r="B86" s="55"/>
      <c r="I86" s="10"/>
      <c r="J86" s="56"/>
    </row>
    <row r="87" spans="2:22" s="9" customFormat="1" ht="12" customHeight="1" x14ac:dyDescent="0.25">
      <c r="B87" s="55"/>
      <c r="C87" s="7" t="s">
        <v>11</v>
      </c>
      <c r="F87" s="11" t="str">
        <f>F16</f>
        <v xml:space="preserve"> </v>
      </c>
      <c r="I87" s="12" t="s">
        <v>13</v>
      </c>
      <c r="J87" s="59"/>
    </row>
    <row r="88" spans="2:22" s="9" customFormat="1" ht="7.15" customHeight="1" x14ac:dyDescent="0.25">
      <c r="B88" s="55"/>
      <c r="I88" s="10"/>
      <c r="J88" s="56"/>
    </row>
    <row r="89" spans="2:22" s="9" customFormat="1" ht="25.15" customHeight="1" x14ac:dyDescent="0.25">
      <c r="B89" s="55"/>
      <c r="C89" s="7" t="s">
        <v>14</v>
      </c>
      <c r="F89" s="11" t="str">
        <f>E19</f>
        <v>KRÁLOVÉHRADECKÝ KRAJ</v>
      </c>
      <c r="I89" s="12" t="s">
        <v>19</v>
      </c>
      <c r="J89" s="60"/>
    </row>
    <row r="90" spans="2:22" s="9" customFormat="1" ht="13.9" customHeight="1" x14ac:dyDescent="0.25">
      <c r="B90" s="55"/>
      <c r="C90" s="7" t="s">
        <v>18</v>
      </c>
      <c r="F90" s="11" t="str">
        <f>IF(E22="","",E22)</f>
        <v>Vyplň údaj</v>
      </c>
      <c r="I90" s="12" t="s">
        <v>21</v>
      </c>
      <c r="J90" s="60"/>
    </row>
    <row r="91" spans="2:22" s="9" customFormat="1" ht="10.15" customHeight="1" x14ac:dyDescent="0.25">
      <c r="B91" s="55"/>
      <c r="I91" s="10"/>
      <c r="J91" s="56"/>
    </row>
    <row r="92" spans="2:22" s="65" customFormat="1" ht="29.25" customHeight="1" x14ac:dyDescent="0.25">
      <c r="B92" s="61"/>
      <c r="C92" s="62" t="s">
        <v>44</v>
      </c>
      <c r="D92" s="62" t="s">
        <v>45</v>
      </c>
      <c r="E92" s="62" t="s">
        <v>46</v>
      </c>
      <c r="F92" s="62" t="s">
        <v>47</v>
      </c>
      <c r="G92" s="62" t="s">
        <v>48</v>
      </c>
      <c r="H92" s="62" t="s">
        <v>49</v>
      </c>
      <c r="I92" s="63" t="s">
        <v>50</v>
      </c>
      <c r="J92" s="64" t="s">
        <v>38</v>
      </c>
      <c r="K92" s="62" t="s">
        <v>51</v>
      </c>
    </row>
    <row r="93" spans="2:22" s="9" customFormat="1" ht="22.9" customHeight="1" x14ac:dyDescent="0.25">
      <c r="B93" s="55"/>
      <c r="C93" s="66"/>
      <c r="I93" s="10"/>
      <c r="J93" s="67"/>
    </row>
    <row r="94" spans="2:22" s="74" customFormat="1" ht="25.9" customHeight="1" thickBot="1" x14ac:dyDescent="0.3">
      <c r="B94" s="68"/>
      <c r="C94" s="69"/>
      <c r="D94" s="70" t="s">
        <v>52</v>
      </c>
      <c r="E94" s="71" t="s">
        <v>53</v>
      </c>
      <c r="F94" s="71" t="s">
        <v>54</v>
      </c>
      <c r="G94" s="69"/>
      <c r="H94" s="69"/>
      <c r="I94" s="72"/>
      <c r="J94" s="73">
        <f>J97+J115+J134+J155+J172+J190</f>
        <v>0</v>
      </c>
      <c r="V94" s="9"/>
    </row>
    <row r="95" spans="2:22" s="74" customFormat="1" ht="25.9" customHeight="1" x14ac:dyDescent="0.2">
      <c r="D95" s="75"/>
      <c r="E95" s="76"/>
      <c r="F95" s="76"/>
      <c r="I95" s="77"/>
      <c r="J95" s="78"/>
      <c r="V95" s="9"/>
    </row>
    <row r="96" spans="2:22" s="74" customFormat="1" ht="25.9" customHeight="1" thickBot="1" x14ac:dyDescent="0.25">
      <c r="D96" s="75"/>
      <c r="E96" s="76"/>
      <c r="F96" s="76"/>
      <c r="I96" s="77"/>
      <c r="J96" s="78"/>
      <c r="V96" s="133"/>
    </row>
    <row r="97" spans="2:22" s="9" customFormat="1" ht="16.5" customHeight="1" x14ac:dyDescent="0.25">
      <c r="B97" s="79"/>
      <c r="C97" s="80"/>
      <c r="D97" s="80"/>
      <c r="E97" s="144" t="s">
        <v>55</v>
      </c>
      <c r="F97" s="144"/>
      <c r="G97" s="81"/>
      <c r="H97" s="82"/>
      <c r="I97" s="83"/>
      <c r="J97" s="84">
        <f>SUM(J98:K112)</f>
        <v>0</v>
      </c>
      <c r="K97" s="85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</row>
    <row r="98" spans="2:22" s="9" customFormat="1" ht="16.5" customHeight="1" x14ac:dyDescent="0.25">
      <c r="B98" s="87"/>
      <c r="C98" s="88"/>
      <c r="D98" s="88"/>
      <c r="E98" s="89"/>
      <c r="F98" s="127" t="s">
        <v>79</v>
      </c>
      <c r="G98" s="90" t="s">
        <v>56</v>
      </c>
      <c r="H98" s="91">
        <v>1</v>
      </c>
      <c r="I98" s="92"/>
      <c r="J98" s="93">
        <f t="shared" ref="J98:J112" si="0">ROUND(I98*H98,2)</f>
        <v>0</v>
      </c>
      <c r="K98" s="85" t="s">
        <v>57</v>
      </c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</row>
    <row r="99" spans="2:22" s="9" customFormat="1" ht="16.5" customHeight="1" x14ac:dyDescent="0.25">
      <c r="B99" s="87"/>
      <c r="C99" s="88"/>
      <c r="D99" s="88"/>
      <c r="E99" s="89"/>
      <c r="F99" s="127" t="s">
        <v>80</v>
      </c>
      <c r="G99" s="90" t="s">
        <v>56</v>
      </c>
      <c r="H99" s="91">
        <v>1</v>
      </c>
      <c r="I99" s="92"/>
      <c r="J99" s="93">
        <f t="shared" si="0"/>
        <v>0</v>
      </c>
      <c r="K99" s="85" t="s">
        <v>57</v>
      </c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</row>
    <row r="100" spans="2:22" s="9" customFormat="1" ht="16.5" customHeight="1" x14ac:dyDescent="0.25">
      <c r="B100" s="87"/>
      <c r="C100" s="88"/>
      <c r="D100" s="88"/>
      <c r="E100" s="89"/>
      <c r="F100" s="134" t="s">
        <v>73</v>
      </c>
      <c r="G100" s="90" t="s">
        <v>56</v>
      </c>
      <c r="H100" s="91">
        <v>4</v>
      </c>
      <c r="I100" s="92"/>
      <c r="J100" s="93">
        <f t="shared" si="0"/>
        <v>0</v>
      </c>
      <c r="K100" s="85" t="s">
        <v>57</v>
      </c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</row>
    <row r="101" spans="2:22" s="9" customFormat="1" ht="16.5" customHeight="1" x14ac:dyDescent="0.25">
      <c r="B101" s="87"/>
      <c r="C101" s="88"/>
      <c r="D101" s="88"/>
      <c r="E101" s="89"/>
      <c r="F101" s="128" t="s">
        <v>72</v>
      </c>
      <c r="G101" s="90" t="s">
        <v>56</v>
      </c>
      <c r="H101" s="91">
        <v>3</v>
      </c>
      <c r="I101" s="92"/>
      <c r="J101" s="93">
        <f t="shared" si="0"/>
        <v>0</v>
      </c>
      <c r="K101" s="85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</row>
    <row r="102" spans="2:22" s="9" customFormat="1" ht="16.5" customHeight="1" x14ac:dyDescent="0.25">
      <c r="B102" s="87"/>
      <c r="C102" s="88"/>
      <c r="D102" s="88"/>
      <c r="E102" s="89"/>
      <c r="F102" s="128" t="s">
        <v>68</v>
      </c>
      <c r="G102" s="90" t="s">
        <v>56</v>
      </c>
      <c r="H102" s="91">
        <v>3</v>
      </c>
      <c r="I102" s="92"/>
      <c r="J102" s="93">
        <f t="shared" si="0"/>
        <v>0</v>
      </c>
      <c r="K102" s="85" t="s">
        <v>57</v>
      </c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</row>
    <row r="103" spans="2:22" s="9" customFormat="1" ht="16.5" customHeight="1" x14ac:dyDescent="0.25">
      <c r="B103" s="87"/>
      <c r="C103" s="88"/>
      <c r="D103" s="88"/>
      <c r="E103" s="89"/>
      <c r="F103" s="127" t="s">
        <v>89</v>
      </c>
      <c r="G103" s="90" t="s">
        <v>56</v>
      </c>
      <c r="H103" s="91">
        <v>3</v>
      </c>
      <c r="I103" s="92"/>
      <c r="J103" s="93">
        <f t="shared" si="0"/>
        <v>0</v>
      </c>
      <c r="K103" s="85" t="s">
        <v>57</v>
      </c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</row>
    <row r="104" spans="2:22" s="9" customFormat="1" ht="16.5" customHeight="1" x14ac:dyDescent="0.25">
      <c r="B104" s="87"/>
      <c r="C104" s="88"/>
      <c r="D104" s="88"/>
      <c r="E104" s="89"/>
      <c r="F104" s="128" t="s">
        <v>77</v>
      </c>
      <c r="G104" s="90" t="s">
        <v>56</v>
      </c>
      <c r="H104" s="91">
        <v>2</v>
      </c>
      <c r="I104" s="92"/>
      <c r="J104" s="93">
        <f t="shared" si="0"/>
        <v>0</v>
      </c>
      <c r="K104" s="85" t="s">
        <v>57</v>
      </c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</row>
    <row r="105" spans="2:22" s="9" customFormat="1" ht="16.5" customHeight="1" x14ac:dyDescent="0.25">
      <c r="B105" s="87"/>
      <c r="C105" s="88"/>
      <c r="D105" s="88"/>
      <c r="E105" s="89"/>
      <c r="F105" s="128" t="s">
        <v>67</v>
      </c>
      <c r="G105" s="90" t="s">
        <v>56</v>
      </c>
      <c r="H105" s="91">
        <v>2</v>
      </c>
      <c r="I105" s="92"/>
      <c r="J105" s="93">
        <f t="shared" si="0"/>
        <v>0</v>
      </c>
      <c r="K105" s="85" t="s">
        <v>57</v>
      </c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</row>
    <row r="106" spans="2:22" s="9" customFormat="1" ht="16.5" customHeight="1" x14ac:dyDescent="0.25">
      <c r="B106" s="87"/>
      <c r="C106" s="88"/>
      <c r="D106" s="88"/>
      <c r="E106" s="89"/>
      <c r="F106" s="134" t="s">
        <v>93</v>
      </c>
      <c r="G106" s="90" t="s">
        <v>56</v>
      </c>
      <c r="H106" s="91">
        <v>2</v>
      </c>
      <c r="I106" s="92"/>
      <c r="J106" s="93">
        <f t="shared" si="0"/>
        <v>0</v>
      </c>
      <c r="K106" s="85" t="s">
        <v>57</v>
      </c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</row>
    <row r="107" spans="2:22" s="9" customFormat="1" ht="16.5" customHeight="1" x14ac:dyDescent="0.25">
      <c r="B107" s="87"/>
      <c r="C107" s="88"/>
      <c r="D107" s="88"/>
      <c r="E107" s="89"/>
      <c r="F107" s="128" t="s">
        <v>70</v>
      </c>
      <c r="G107" s="90" t="s">
        <v>56</v>
      </c>
      <c r="H107" s="91">
        <v>2</v>
      </c>
      <c r="I107" s="92"/>
      <c r="J107" s="93">
        <f t="shared" si="0"/>
        <v>0</v>
      </c>
      <c r="K107" s="85" t="s">
        <v>57</v>
      </c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</row>
    <row r="108" spans="2:22" s="9" customFormat="1" ht="16.5" customHeight="1" x14ac:dyDescent="0.25">
      <c r="B108" s="87"/>
      <c r="C108" s="88"/>
      <c r="D108" s="88"/>
      <c r="E108" s="89"/>
      <c r="F108" s="128" t="s">
        <v>66</v>
      </c>
      <c r="G108" s="90" t="s">
        <v>56</v>
      </c>
      <c r="H108" s="91">
        <v>1</v>
      </c>
      <c r="I108" s="92"/>
      <c r="J108" s="93">
        <f t="shared" si="0"/>
        <v>0</v>
      </c>
      <c r="K108" s="85" t="s">
        <v>57</v>
      </c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</row>
    <row r="109" spans="2:22" s="9" customFormat="1" ht="16.5" customHeight="1" x14ac:dyDescent="0.25">
      <c r="B109" s="87"/>
      <c r="C109" s="88"/>
      <c r="D109" s="88"/>
      <c r="E109" s="89"/>
      <c r="F109" s="127" t="s">
        <v>82</v>
      </c>
      <c r="G109" s="90" t="s">
        <v>56</v>
      </c>
      <c r="H109" s="91">
        <v>1</v>
      </c>
      <c r="I109" s="92"/>
      <c r="J109" s="93">
        <f t="shared" si="0"/>
        <v>0</v>
      </c>
      <c r="K109" s="85" t="s">
        <v>57</v>
      </c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</row>
    <row r="110" spans="2:22" s="9" customFormat="1" ht="16.5" customHeight="1" x14ac:dyDescent="0.25">
      <c r="B110" s="87"/>
      <c r="C110" s="88"/>
      <c r="D110" s="88"/>
      <c r="E110" s="89"/>
      <c r="F110" s="128" t="s">
        <v>78</v>
      </c>
      <c r="G110" s="90" t="s">
        <v>56</v>
      </c>
      <c r="H110" s="91">
        <v>1</v>
      </c>
      <c r="I110" s="92"/>
      <c r="J110" s="93">
        <f t="shared" si="0"/>
        <v>0</v>
      </c>
      <c r="K110" s="85" t="s">
        <v>57</v>
      </c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</row>
    <row r="111" spans="2:22" s="9" customFormat="1" ht="16.5" customHeight="1" x14ac:dyDescent="0.25">
      <c r="B111" s="87"/>
      <c r="C111" s="88"/>
      <c r="D111" s="88"/>
      <c r="E111" s="89"/>
      <c r="F111" s="127" t="s">
        <v>83</v>
      </c>
      <c r="G111" s="90" t="s">
        <v>56</v>
      </c>
      <c r="H111" s="91">
        <v>1</v>
      </c>
      <c r="I111" s="92"/>
      <c r="J111" s="93">
        <f t="shared" si="0"/>
        <v>0</v>
      </c>
      <c r="K111" s="85" t="s">
        <v>57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</row>
    <row r="112" spans="2:22" s="9" customFormat="1" ht="27.75" customHeight="1" thickBot="1" x14ac:dyDescent="0.3">
      <c r="B112" s="94"/>
      <c r="C112" s="95"/>
      <c r="D112" s="95"/>
      <c r="E112" s="96"/>
      <c r="F112" s="129" t="s">
        <v>84</v>
      </c>
      <c r="G112" s="97" t="s">
        <v>56</v>
      </c>
      <c r="H112" s="98">
        <v>1</v>
      </c>
      <c r="I112" s="99"/>
      <c r="J112" s="100">
        <f t="shared" si="0"/>
        <v>0</v>
      </c>
      <c r="K112" s="85" t="s">
        <v>57</v>
      </c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</row>
    <row r="113" spans="2:22" s="9" customFormat="1" ht="7.15" customHeight="1" x14ac:dyDescent="0.25">
      <c r="I113" s="10"/>
      <c r="K113" s="36"/>
    </row>
    <row r="114" spans="2:22" ht="15.75" thickBot="1" x14ac:dyDescent="0.3"/>
    <row r="115" spans="2:22" s="9" customFormat="1" ht="16.5" customHeight="1" x14ac:dyDescent="0.25">
      <c r="B115" s="79"/>
      <c r="C115" s="101"/>
      <c r="D115" s="101"/>
      <c r="E115" s="145" t="s">
        <v>59</v>
      </c>
      <c r="F115" s="146"/>
      <c r="G115" s="102"/>
      <c r="H115" s="103"/>
      <c r="I115" s="104"/>
      <c r="J115" s="105">
        <f>SUM(J116:K132)</f>
        <v>0</v>
      </c>
      <c r="K115" s="85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</row>
    <row r="116" spans="2:22" s="9" customFormat="1" ht="16.5" customHeight="1" x14ac:dyDescent="0.25">
      <c r="B116" s="87"/>
      <c r="C116" s="106"/>
      <c r="D116" s="106"/>
      <c r="E116" s="107"/>
      <c r="F116" s="130" t="s">
        <v>79</v>
      </c>
      <c r="G116" s="108" t="s">
        <v>56</v>
      </c>
      <c r="H116" s="109">
        <v>1</v>
      </c>
      <c r="I116" s="110"/>
      <c r="J116" s="111">
        <f t="shared" ref="J116:J131" si="1">ROUND(I116*H116,2)</f>
        <v>0</v>
      </c>
      <c r="K116" s="85" t="s">
        <v>57</v>
      </c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</row>
    <row r="117" spans="2:22" s="9" customFormat="1" ht="16.5" customHeight="1" x14ac:dyDescent="0.25">
      <c r="B117" s="87"/>
      <c r="C117" s="106"/>
      <c r="D117" s="106"/>
      <c r="E117" s="107"/>
      <c r="F117" s="130" t="s">
        <v>80</v>
      </c>
      <c r="G117" s="108" t="s">
        <v>56</v>
      </c>
      <c r="H117" s="109">
        <v>1</v>
      </c>
      <c r="I117" s="110"/>
      <c r="J117" s="111">
        <f t="shared" si="1"/>
        <v>0</v>
      </c>
      <c r="K117" s="85" t="s">
        <v>57</v>
      </c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</row>
    <row r="118" spans="2:22" s="9" customFormat="1" ht="16.5" customHeight="1" x14ac:dyDescent="0.25">
      <c r="B118" s="87"/>
      <c r="C118" s="106"/>
      <c r="D118" s="106"/>
      <c r="E118" s="107"/>
      <c r="F118" s="134" t="s">
        <v>73</v>
      </c>
      <c r="G118" s="108" t="s">
        <v>56</v>
      </c>
      <c r="H118" s="109">
        <v>6</v>
      </c>
      <c r="I118" s="110"/>
      <c r="J118" s="111">
        <f t="shared" si="1"/>
        <v>0</v>
      </c>
      <c r="K118" s="85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</row>
    <row r="119" spans="2:22" s="9" customFormat="1" ht="16.5" customHeight="1" x14ac:dyDescent="0.25">
      <c r="B119" s="87"/>
      <c r="C119" s="106"/>
      <c r="D119" s="106"/>
      <c r="E119" s="107"/>
      <c r="F119" s="128" t="s">
        <v>72</v>
      </c>
      <c r="G119" s="108" t="s">
        <v>56</v>
      </c>
      <c r="H119" s="109">
        <v>5</v>
      </c>
      <c r="I119" s="110"/>
      <c r="J119" s="111">
        <f t="shared" si="1"/>
        <v>0</v>
      </c>
      <c r="K119" s="85" t="s">
        <v>57</v>
      </c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</row>
    <row r="120" spans="2:22" s="9" customFormat="1" ht="16.5" customHeight="1" x14ac:dyDescent="0.25">
      <c r="B120" s="87"/>
      <c r="C120" s="106"/>
      <c r="D120" s="106"/>
      <c r="E120" s="107"/>
      <c r="F120" s="128" t="s">
        <v>68</v>
      </c>
      <c r="G120" s="108" t="s">
        <v>56</v>
      </c>
      <c r="H120" s="109">
        <v>4</v>
      </c>
      <c r="I120" s="110"/>
      <c r="J120" s="111">
        <f t="shared" si="1"/>
        <v>0</v>
      </c>
      <c r="K120" s="85" t="s">
        <v>57</v>
      </c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</row>
    <row r="121" spans="2:22" s="9" customFormat="1" ht="16.5" customHeight="1" x14ac:dyDescent="0.25">
      <c r="B121" s="87"/>
      <c r="C121" s="88"/>
      <c r="D121" s="88"/>
      <c r="E121" s="89"/>
      <c r="F121" s="128" t="s">
        <v>63</v>
      </c>
      <c r="G121" s="90" t="s">
        <v>56</v>
      </c>
      <c r="H121" s="91">
        <v>4</v>
      </c>
      <c r="I121" s="92"/>
      <c r="J121" s="93">
        <f t="shared" si="1"/>
        <v>0</v>
      </c>
      <c r="K121" s="85" t="s">
        <v>57</v>
      </c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</row>
    <row r="122" spans="2:22" s="9" customFormat="1" ht="16.5" customHeight="1" x14ac:dyDescent="0.25">
      <c r="B122" s="87"/>
      <c r="C122" s="106"/>
      <c r="D122" s="106"/>
      <c r="E122" s="107"/>
      <c r="F122" s="132" t="s">
        <v>87</v>
      </c>
      <c r="G122" s="119" t="s">
        <v>56</v>
      </c>
      <c r="H122" s="120">
        <v>1</v>
      </c>
      <c r="I122" s="110"/>
      <c r="J122" s="111">
        <f t="shared" si="1"/>
        <v>0</v>
      </c>
      <c r="K122" s="85" t="s">
        <v>57</v>
      </c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</row>
    <row r="123" spans="2:22" s="9" customFormat="1" ht="16.5" customHeight="1" x14ac:dyDescent="0.25">
      <c r="B123" s="87"/>
      <c r="C123" s="106"/>
      <c r="D123" s="106"/>
      <c r="E123" s="107"/>
      <c r="F123" s="132" t="s">
        <v>88</v>
      </c>
      <c r="G123" s="119" t="s">
        <v>56</v>
      </c>
      <c r="H123" s="120">
        <v>1</v>
      </c>
      <c r="I123" s="110"/>
      <c r="J123" s="111">
        <f t="shared" si="1"/>
        <v>0</v>
      </c>
      <c r="K123" s="85" t="s">
        <v>57</v>
      </c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</row>
    <row r="124" spans="2:22" s="9" customFormat="1" ht="16.5" customHeight="1" x14ac:dyDescent="0.25">
      <c r="B124" s="87"/>
      <c r="C124" s="106"/>
      <c r="D124" s="106"/>
      <c r="E124" s="107"/>
      <c r="F124" s="128" t="s">
        <v>77</v>
      </c>
      <c r="G124" s="108" t="s">
        <v>56</v>
      </c>
      <c r="H124" s="109">
        <v>2</v>
      </c>
      <c r="I124" s="110"/>
      <c r="J124" s="111">
        <f t="shared" si="1"/>
        <v>0</v>
      </c>
      <c r="K124" s="85" t="s">
        <v>57</v>
      </c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</row>
    <row r="125" spans="2:22" s="9" customFormat="1" ht="16.5" customHeight="1" x14ac:dyDescent="0.25">
      <c r="B125" s="87"/>
      <c r="C125" s="106"/>
      <c r="D125" s="106"/>
      <c r="E125" s="107"/>
      <c r="F125" s="128" t="s">
        <v>67</v>
      </c>
      <c r="G125" s="108" t="s">
        <v>56</v>
      </c>
      <c r="H125" s="109">
        <v>2</v>
      </c>
      <c r="I125" s="110"/>
      <c r="J125" s="111">
        <f t="shared" si="1"/>
        <v>0</v>
      </c>
      <c r="K125" s="85" t="s">
        <v>57</v>
      </c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</row>
    <row r="126" spans="2:22" s="9" customFormat="1" ht="16.5" customHeight="1" x14ac:dyDescent="0.25">
      <c r="B126" s="87"/>
      <c r="C126" s="106"/>
      <c r="D126" s="106"/>
      <c r="E126" s="107"/>
      <c r="F126" s="134" t="s">
        <v>93</v>
      </c>
      <c r="G126" s="108" t="s">
        <v>56</v>
      </c>
      <c r="H126" s="109">
        <v>2</v>
      </c>
      <c r="I126" s="110"/>
      <c r="J126" s="111">
        <f t="shared" si="1"/>
        <v>0</v>
      </c>
      <c r="K126" s="85" t="s">
        <v>57</v>
      </c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</row>
    <row r="127" spans="2:22" s="9" customFormat="1" ht="16.5" customHeight="1" x14ac:dyDescent="0.25">
      <c r="B127" s="87"/>
      <c r="C127" s="106"/>
      <c r="D127" s="106"/>
      <c r="E127" s="107"/>
      <c r="F127" s="128" t="s">
        <v>70</v>
      </c>
      <c r="G127" s="108" t="s">
        <v>56</v>
      </c>
      <c r="H127" s="109">
        <v>2</v>
      </c>
      <c r="I127" s="110"/>
      <c r="J127" s="111">
        <f t="shared" si="1"/>
        <v>0</v>
      </c>
      <c r="K127" s="85" t="s">
        <v>57</v>
      </c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</row>
    <row r="128" spans="2:22" s="9" customFormat="1" ht="16.5" customHeight="1" x14ac:dyDescent="0.25">
      <c r="B128" s="87"/>
      <c r="C128" s="106"/>
      <c r="D128" s="106"/>
      <c r="E128" s="107"/>
      <c r="F128" s="128" t="s">
        <v>66</v>
      </c>
      <c r="G128" s="108" t="s">
        <v>56</v>
      </c>
      <c r="H128" s="109">
        <v>1</v>
      </c>
      <c r="I128" s="110"/>
      <c r="J128" s="111">
        <f t="shared" si="1"/>
        <v>0</v>
      </c>
      <c r="K128" s="85" t="s">
        <v>57</v>
      </c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</row>
    <row r="129" spans="2:22" s="9" customFormat="1" ht="16.5" customHeight="1" x14ac:dyDescent="0.25">
      <c r="B129" s="87"/>
      <c r="C129" s="106"/>
      <c r="D129" s="106"/>
      <c r="E129" s="107"/>
      <c r="F129" s="130" t="s">
        <v>82</v>
      </c>
      <c r="G129" s="108" t="s">
        <v>56</v>
      </c>
      <c r="H129" s="109">
        <v>1</v>
      </c>
      <c r="I129" s="110"/>
      <c r="J129" s="111">
        <f t="shared" si="1"/>
        <v>0</v>
      </c>
      <c r="K129" s="85" t="s">
        <v>57</v>
      </c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</row>
    <row r="130" spans="2:22" s="9" customFormat="1" ht="16.5" customHeight="1" x14ac:dyDescent="0.25">
      <c r="B130" s="87"/>
      <c r="C130" s="106"/>
      <c r="D130" s="106"/>
      <c r="E130" s="107"/>
      <c r="F130" s="128" t="s">
        <v>78</v>
      </c>
      <c r="G130" s="108" t="s">
        <v>56</v>
      </c>
      <c r="H130" s="109">
        <v>1</v>
      </c>
      <c r="I130" s="110"/>
      <c r="J130" s="111">
        <f t="shared" si="1"/>
        <v>0</v>
      </c>
      <c r="K130" s="85" t="s">
        <v>57</v>
      </c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</row>
    <row r="131" spans="2:22" s="9" customFormat="1" ht="16.5" customHeight="1" x14ac:dyDescent="0.25">
      <c r="B131" s="87"/>
      <c r="C131" s="106"/>
      <c r="D131" s="106"/>
      <c r="E131" s="107"/>
      <c r="F131" s="130" t="s">
        <v>83</v>
      </c>
      <c r="G131" s="108" t="s">
        <v>56</v>
      </c>
      <c r="H131" s="109">
        <v>1</v>
      </c>
      <c r="I131" s="110"/>
      <c r="J131" s="111">
        <f t="shared" si="1"/>
        <v>0</v>
      </c>
      <c r="K131" s="85" t="s">
        <v>57</v>
      </c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</row>
    <row r="132" spans="2:22" s="9" customFormat="1" ht="26.25" thickBot="1" x14ac:dyDescent="0.3">
      <c r="B132" s="94"/>
      <c r="C132" s="121"/>
      <c r="D132" s="121"/>
      <c r="E132" s="122"/>
      <c r="F132" s="131" t="s">
        <v>84</v>
      </c>
      <c r="G132" s="123" t="s">
        <v>56</v>
      </c>
      <c r="H132" s="124">
        <v>1</v>
      </c>
      <c r="I132" s="125"/>
      <c r="J132" s="126">
        <f>ROUND(I132*H132,2)</f>
        <v>0</v>
      </c>
      <c r="K132" s="85" t="s">
        <v>57</v>
      </c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</row>
    <row r="133" spans="2:22" ht="15.75" thickBot="1" x14ac:dyDescent="0.3"/>
    <row r="134" spans="2:22" s="9" customFormat="1" ht="16.5" customHeight="1" x14ac:dyDescent="0.25">
      <c r="B134" s="79"/>
      <c r="C134" s="101"/>
      <c r="D134" s="101"/>
      <c r="E134" s="145" t="s">
        <v>60</v>
      </c>
      <c r="F134" s="146"/>
      <c r="G134" s="102"/>
      <c r="H134" s="103"/>
      <c r="I134" s="104"/>
      <c r="J134" s="105">
        <f>SUM(J135:J153)</f>
        <v>0</v>
      </c>
      <c r="K134" s="85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</row>
    <row r="135" spans="2:22" s="9" customFormat="1" ht="16.5" customHeight="1" x14ac:dyDescent="0.25">
      <c r="B135" s="87"/>
      <c r="C135" s="106"/>
      <c r="D135" s="106"/>
      <c r="E135" s="107"/>
      <c r="F135" s="130" t="s">
        <v>79</v>
      </c>
      <c r="G135" s="108" t="s">
        <v>56</v>
      </c>
      <c r="H135" s="109">
        <v>1</v>
      </c>
      <c r="I135" s="110"/>
      <c r="J135" s="111">
        <f t="shared" ref="J135:J153" si="2">ROUND(I135*H135,2)</f>
        <v>0</v>
      </c>
      <c r="K135" s="85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</row>
    <row r="136" spans="2:22" s="9" customFormat="1" ht="16.5" customHeight="1" x14ac:dyDescent="0.25">
      <c r="B136" s="87"/>
      <c r="C136" s="106"/>
      <c r="D136" s="106"/>
      <c r="E136" s="107"/>
      <c r="F136" s="130" t="s">
        <v>80</v>
      </c>
      <c r="G136" s="108" t="s">
        <v>56</v>
      </c>
      <c r="H136" s="109">
        <v>1</v>
      </c>
      <c r="I136" s="110"/>
      <c r="J136" s="111">
        <f t="shared" si="2"/>
        <v>0</v>
      </c>
      <c r="K136" s="85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</row>
    <row r="137" spans="2:22" s="9" customFormat="1" ht="16.5" customHeight="1" x14ac:dyDescent="0.25">
      <c r="B137" s="87"/>
      <c r="C137" s="106"/>
      <c r="D137" s="106"/>
      <c r="E137" s="107"/>
      <c r="F137" s="134" t="s">
        <v>75</v>
      </c>
      <c r="G137" s="108" t="s">
        <v>56</v>
      </c>
      <c r="H137" s="109">
        <v>1</v>
      </c>
      <c r="I137" s="110"/>
      <c r="J137" s="111">
        <f t="shared" si="2"/>
        <v>0</v>
      </c>
      <c r="K137" s="85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</row>
    <row r="138" spans="2:22" s="9" customFormat="1" ht="16.5" customHeight="1" x14ac:dyDescent="0.25">
      <c r="B138" s="87"/>
      <c r="C138" s="106"/>
      <c r="D138" s="106"/>
      <c r="E138" s="107"/>
      <c r="F138" s="134" t="s">
        <v>73</v>
      </c>
      <c r="G138" s="108" t="s">
        <v>56</v>
      </c>
      <c r="H138" s="109">
        <v>4</v>
      </c>
      <c r="I138" s="110"/>
      <c r="J138" s="111">
        <f t="shared" si="2"/>
        <v>0</v>
      </c>
      <c r="K138" s="85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</row>
    <row r="139" spans="2:22" s="9" customFormat="1" ht="16.5" customHeight="1" x14ac:dyDescent="0.25">
      <c r="B139" s="87"/>
      <c r="C139" s="106"/>
      <c r="D139" s="106"/>
      <c r="E139" s="107"/>
      <c r="F139" s="128" t="s">
        <v>72</v>
      </c>
      <c r="G139" s="108" t="s">
        <v>56</v>
      </c>
      <c r="H139" s="109">
        <v>4</v>
      </c>
      <c r="I139" s="110"/>
      <c r="J139" s="111">
        <f t="shared" si="2"/>
        <v>0</v>
      </c>
      <c r="K139" s="85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</row>
    <row r="140" spans="2:22" s="9" customFormat="1" ht="16.5" customHeight="1" x14ac:dyDescent="0.25">
      <c r="B140" s="87"/>
      <c r="C140" s="106"/>
      <c r="D140" s="106"/>
      <c r="E140" s="107"/>
      <c r="F140" s="128" t="s">
        <v>69</v>
      </c>
      <c r="G140" s="108" t="s">
        <v>56</v>
      </c>
      <c r="H140" s="109">
        <v>4</v>
      </c>
      <c r="I140" s="110"/>
      <c r="J140" s="111">
        <f t="shared" si="2"/>
        <v>0</v>
      </c>
      <c r="K140" s="85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</row>
    <row r="141" spans="2:22" s="9" customFormat="1" ht="16.5" customHeight="1" x14ac:dyDescent="0.25">
      <c r="B141" s="87"/>
      <c r="C141" s="106"/>
      <c r="D141" s="106"/>
      <c r="E141" s="107"/>
      <c r="F141" s="128" t="s">
        <v>71</v>
      </c>
      <c r="G141" s="108" t="s">
        <v>56</v>
      </c>
      <c r="H141" s="109">
        <v>2</v>
      </c>
      <c r="I141" s="110"/>
      <c r="J141" s="111">
        <f t="shared" si="2"/>
        <v>0</v>
      </c>
      <c r="K141" s="85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</row>
    <row r="142" spans="2:22" s="9" customFormat="1" ht="16.5" customHeight="1" x14ac:dyDescent="0.25">
      <c r="B142" s="87"/>
      <c r="C142" s="106"/>
      <c r="D142" s="106"/>
      <c r="E142" s="107"/>
      <c r="F142" s="128" t="s">
        <v>64</v>
      </c>
      <c r="G142" s="108" t="s">
        <v>56</v>
      </c>
      <c r="H142" s="109">
        <v>1</v>
      </c>
      <c r="I142" s="110"/>
      <c r="J142" s="111">
        <f t="shared" si="2"/>
        <v>0</v>
      </c>
      <c r="K142" s="85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</row>
    <row r="143" spans="2:22" s="9" customFormat="1" ht="16.5" customHeight="1" x14ac:dyDescent="0.25">
      <c r="B143" s="87"/>
      <c r="C143" s="106"/>
      <c r="D143" s="106"/>
      <c r="E143" s="107"/>
      <c r="F143" s="130" t="s">
        <v>85</v>
      </c>
      <c r="G143" s="108" t="s">
        <v>56</v>
      </c>
      <c r="H143" s="109">
        <v>1</v>
      </c>
      <c r="I143" s="110"/>
      <c r="J143" s="111">
        <f t="shared" si="2"/>
        <v>0</v>
      </c>
      <c r="K143" s="85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</row>
    <row r="144" spans="2:22" s="9" customFormat="1" ht="16.5" customHeight="1" x14ac:dyDescent="0.25">
      <c r="B144" s="87"/>
      <c r="C144" s="106"/>
      <c r="D144" s="106"/>
      <c r="E144" s="107"/>
      <c r="F144" s="128" t="s">
        <v>77</v>
      </c>
      <c r="G144" s="108" t="s">
        <v>56</v>
      </c>
      <c r="H144" s="109">
        <v>3</v>
      </c>
      <c r="I144" s="110"/>
      <c r="J144" s="111">
        <f t="shared" si="2"/>
        <v>0</v>
      </c>
      <c r="K144" s="85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</row>
    <row r="145" spans="2:22" s="9" customFormat="1" ht="16.5" customHeight="1" x14ac:dyDescent="0.25">
      <c r="B145" s="87"/>
      <c r="C145" s="106"/>
      <c r="D145" s="106"/>
      <c r="E145" s="107"/>
      <c r="F145" s="128" t="s">
        <v>67</v>
      </c>
      <c r="G145" s="108" t="s">
        <v>56</v>
      </c>
      <c r="H145" s="109">
        <v>3</v>
      </c>
      <c r="I145" s="110"/>
      <c r="J145" s="111">
        <f t="shared" si="2"/>
        <v>0</v>
      </c>
      <c r="K145" s="85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</row>
    <row r="146" spans="2:22" s="9" customFormat="1" ht="16.5" customHeight="1" x14ac:dyDescent="0.25">
      <c r="B146" s="87"/>
      <c r="C146" s="106"/>
      <c r="D146" s="106"/>
      <c r="E146" s="107"/>
      <c r="F146" s="134" t="s">
        <v>93</v>
      </c>
      <c r="G146" s="108" t="s">
        <v>56</v>
      </c>
      <c r="H146" s="109">
        <v>3</v>
      </c>
      <c r="I146" s="110"/>
      <c r="J146" s="111">
        <f t="shared" si="2"/>
        <v>0</v>
      </c>
      <c r="K146" s="85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</row>
    <row r="147" spans="2:22" s="9" customFormat="1" ht="16.5" customHeight="1" x14ac:dyDescent="0.25">
      <c r="B147" s="87"/>
      <c r="C147" s="106"/>
      <c r="D147" s="106"/>
      <c r="E147" s="107"/>
      <c r="F147" s="134" t="s">
        <v>74</v>
      </c>
      <c r="G147" s="108" t="s">
        <v>56</v>
      </c>
      <c r="H147" s="109">
        <v>1</v>
      </c>
      <c r="I147" s="110"/>
      <c r="J147" s="111">
        <f t="shared" si="2"/>
        <v>0</v>
      </c>
      <c r="K147" s="85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</row>
    <row r="148" spans="2:22" s="9" customFormat="1" ht="16.5" customHeight="1" x14ac:dyDescent="0.25">
      <c r="B148" s="87"/>
      <c r="C148" s="106"/>
      <c r="D148" s="106"/>
      <c r="E148" s="107"/>
      <c r="F148" s="128" t="s">
        <v>70</v>
      </c>
      <c r="G148" s="108" t="s">
        <v>56</v>
      </c>
      <c r="H148" s="109">
        <v>3</v>
      </c>
      <c r="I148" s="110"/>
      <c r="J148" s="111">
        <f t="shared" si="2"/>
        <v>0</v>
      </c>
      <c r="K148" s="85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</row>
    <row r="149" spans="2:22" s="9" customFormat="1" ht="16.5" customHeight="1" x14ac:dyDescent="0.25">
      <c r="B149" s="87"/>
      <c r="C149" s="106"/>
      <c r="D149" s="106"/>
      <c r="E149" s="107"/>
      <c r="F149" s="135" t="s">
        <v>90</v>
      </c>
      <c r="G149" s="108" t="s">
        <v>56</v>
      </c>
      <c r="H149" s="109">
        <v>1</v>
      </c>
      <c r="I149" s="110"/>
      <c r="J149" s="111">
        <f t="shared" si="2"/>
        <v>0</v>
      </c>
      <c r="K149" s="85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</row>
    <row r="150" spans="2:22" s="9" customFormat="1" ht="16.5" customHeight="1" x14ac:dyDescent="0.25">
      <c r="B150" s="87"/>
      <c r="C150" s="106"/>
      <c r="D150" s="106"/>
      <c r="E150" s="107"/>
      <c r="F150" s="130" t="s">
        <v>86</v>
      </c>
      <c r="G150" s="108" t="s">
        <v>56</v>
      </c>
      <c r="H150" s="109">
        <v>1</v>
      </c>
      <c r="I150" s="110"/>
      <c r="J150" s="111">
        <f t="shared" si="2"/>
        <v>0</v>
      </c>
      <c r="K150" s="85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</row>
    <row r="151" spans="2:22" s="9" customFormat="1" ht="16.5" customHeight="1" x14ac:dyDescent="0.25">
      <c r="B151" s="87"/>
      <c r="C151" s="88"/>
      <c r="D151" s="88"/>
      <c r="E151" s="89"/>
      <c r="F151" s="128" t="s">
        <v>78</v>
      </c>
      <c r="G151" s="90" t="s">
        <v>56</v>
      </c>
      <c r="H151" s="91">
        <v>1</v>
      </c>
      <c r="I151" s="92"/>
      <c r="J151" s="93">
        <f t="shared" si="2"/>
        <v>0</v>
      </c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</row>
    <row r="152" spans="2:22" s="9" customFormat="1" ht="16.5" customHeight="1" x14ac:dyDescent="0.25">
      <c r="B152" s="87"/>
      <c r="C152" s="106"/>
      <c r="D152" s="106"/>
      <c r="E152" s="107"/>
      <c r="F152" s="130" t="s">
        <v>83</v>
      </c>
      <c r="G152" s="108" t="s">
        <v>56</v>
      </c>
      <c r="H152" s="109">
        <v>1</v>
      </c>
      <c r="I152" s="110"/>
      <c r="J152" s="111">
        <f t="shared" si="2"/>
        <v>0</v>
      </c>
      <c r="K152" s="85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</row>
    <row r="153" spans="2:22" s="9" customFormat="1" ht="26.25" thickBot="1" x14ac:dyDescent="0.3">
      <c r="B153" s="94"/>
      <c r="C153" s="121"/>
      <c r="D153" s="121"/>
      <c r="E153" s="122"/>
      <c r="F153" s="131" t="s">
        <v>84</v>
      </c>
      <c r="G153" s="123" t="s">
        <v>56</v>
      </c>
      <c r="H153" s="124">
        <v>1</v>
      </c>
      <c r="I153" s="125"/>
      <c r="J153" s="126">
        <f t="shared" si="2"/>
        <v>0</v>
      </c>
      <c r="K153" s="85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</row>
    <row r="154" spans="2:22" s="9" customFormat="1" ht="16.5" customHeight="1" thickBot="1" x14ac:dyDescent="0.3">
      <c r="B154" s="10"/>
      <c r="C154" s="88"/>
      <c r="D154" s="88"/>
      <c r="E154" s="89"/>
      <c r="F154" s="89"/>
      <c r="G154" s="112"/>
      <c r="H154" s="91"/>
      <c r="I154" s="92"/>
      <c r="J154" s="113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</row>
    <row r="155" spans="2:22" s="9" customFormat="1" ht="16.5" customHeight="1" x14ac:dyDescent="0.25">
      <c r="B155" s="79"/>
      <c r="C155" s="80"/>
      <c r="D155" s="80"/>
      <c r="E155" s="144" t="s">
        <v>61</v>
      </c>
      <c r="F155" s="144"/>
      <c r="G155" s="81"/>
      <c r="H155" s="82"/>
      <c r="I155" s="83"/>
      <c r="J155" s="84">
        <f>SUM(J156:K170)</f>
        <v>0</v>
      </c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</row>
    <row r="156" spans="2:22" s="9" customFormat="1" ht="16.5" customHeight="1" x14ac:dyDescent="0.25">
      <c r="B156" s="87"/>
      <c r="C156" s="88"/>
      <c r="D156" s="88"/>
      <c r="E156" s="89"/>
      <c r="F156" s="127" t="s">
        <v>79</v>
      </c>
      <c r="G156" s="90" t="s">
        <v>56</v>
      </c>
      <c r="H156" s="91">
        <v>1</v>
      </c>
      <c r="I156" s="92"/>
      <c r="J156" s="93">
        <f t="shared" ref="J156:J170" si="3">ROUND(I156*H156,2)</f>
        <v>0</v>
      </c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</row>
    <row r="157" spans="2:22" s="9" customFormat="1" ht="16.5" customHeight="1" x14ac:dyDescent="0.25">
      <c r="B157" s="87"/>
      <c r="C157" s="88"/>
      <c r="D157" s="88"/>
      <c r="E157" s="89"/>
      <c r="F157" s="127" t="s">
        <v>80</v>
      </c>
      <c r="G157" s="90" t="s">
        <v>56</v>
      </c>
      <c r="H157" s="91">
        <v>1</v>
      </c>
      <c r="I157" s="92"/>
      <c r="J157" s="93">
        <f t="shared" si="3"/>
        <v>0</v>
      </c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</row>
    <row r="158" spans="2:22" s="9" customFormat="1" ht="16.5" customHeight="1" x14ac:dyDescent="0.25">
      <c r="B158" s="87"/>
      <c r="C158" s="88"/>
      <c r="D158" s="88"/>
      <c r="E158" s="89"/>
      <c r="F158" s="134" t="s">
        <v>73</v>
      </c>
      <c r="G158" s="90" t="s">
        <v>56</v>
      </c>
      <c r="H158" s="91">
        <v>4</v>
      </c>
      <c r="I158" s="92"/>
      <c r="J158" s="93">
        <f t="shared" si="3"/>
        <v>0</v>
      </c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</row>
    <row r="159" spans="2:22" s="9" customFormat="1" ht="16.5" customHeight="1" x14ac:dyDescent="0.25">
      <c r="B159" s="87"/>
      <c r="C159" s="88"/>
      <c r="D159" s="88"/>
      <c r="E159" s="89"/>
      <c r="F159" s="128" t="s">
        <v>72</v>
      </c>
      <c r="G159" s="90" t="s">
        <v>56</v>
      </c>
      <c r="H159" s="91">
        <v>3</v>
      </c>
      <c r="I159" s="92"/>
      <c r="J159" s="93">
        <f t="shared" si="3"/>
        <v>0</v>
      </c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</row>
    <row r="160" spans="2:22" s="9" customFormat="1" ht="16.5" customHeight="1" x14ac:dyDescent="0.25">
      <c r="B160" s="87"/>
      <c r="C160" s="88"/>
      <c r="D160" s="88"/>
      <c r="E160" s="89"/>
      <c r="F160" s="128" t="s">
        <v>68</v>
      </c>
      <c r="G160" s="90" t="s">
        <v>56</v>
      </c>
      <c r="H160" s="91">
        <v>3</v>
      </c>
      <c r="I160" s="92"/>
      <c r="J160" s="93">
        <f t="shared" si="3"/>
        <v>0</v>
      </c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</row>
    <row r="161" spans="2:22" s="9" customFormat="1" ht="16.5" customHeight="1" x14ac:dyDescent="0.25">
      <c r="B161" s="87"/>
      <c r="C161" s="88"/>
      <c r="D161" s="88"/>
      <c r="E161" s="89"/>
      <c r="F161" s="128" t="s">
        <v>71</v>
      </c>
      <c r="G161" s="108" t="s">
        <v>56</v>
      </c>
      <c r="H161" s="91">
        <v>3</v>
      </c>
      <c r="I161" s="92"/>
      <c r="J161" s="93">
        <f t="shared" si="3"/>
        <v>0</v>
      </c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</row>
    <row r="162" spans="2:22" s="9" customFormat="1" ht="16.5" customHeight="1" x14ac:dyDescent="0.25">
      <c r="B162" s="87"/>
      <c r="C162" s="88"/>
      <c r="D162" s="88"/>
      <c r="E162" s="89"/>
      <c r="F162" s="128" t="s">
        <v>77</v>
      </c>
      <c r="G162" s="90" t="s">
        <v>56</v>
      </c>
      <c r="H162" s="91">
        <v>2</v>
      </c>
      <c r="I162" s="92"/>
      <c r="J162" s="93">
        <f t="shared" si="3"/>
        <v>0</v>
      </c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</row>
    <row r="163" spans="2:22" s="9" customFormat="1" ht="16.5" customHeight="1" x14ac:dyDescent="0.25">
      <c r="B163" s="87"/>
      <c r="C163" s="88"/>
      <c r="D163" s="88"/>
      <c r="E163" s="89"/>
      <c r="F163" s="128" t="s">
        <v>67</v>
      </c>
      <c r="G163" s="90" t="s">
        <v>56</v>
      </c>
      <c r="H163" s="91">
        <v>2</v>
      </c>
      <c r="I163" s="92"/>
      <c r="J163" s="93">
        <f t="shared" si="3"/>
        <v>0</v>
      </c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</row>
    <row r="164" spans="2:22" s="9" customFormat="1" ht="16.5" customHeight="1" x14ac:dyDescent="0.25">
      <c r="B164" s="87"/>
      <c r="C164" s="88"/>
      <c r="D164" s="88"/>
      <c r="E164" s="89"/>
      <c r="F164" s="134" t="s">
        <v>94</v>
      </c>
      <c r="G164" s="90" t="s">
        <v>56</v>
      </c>
      <c r="H164" s="91">
        <v>2</v>
      </c>
      <c r="I164" s="92"/>
      <c r="J164" s="93">
        <f t="shared" si="3"/>
        <v>0</v>
      </c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</row>
    <row r="165" spans="2:22" s="9" customFormat="1" ht="16.5" customHeight="1" x14ac:dyDescent="0.25">
      <c r="B165" s="87"/>
      <c r="C165" s="88"/>
      <c r="D165" s="88"/>
      <c r="E165" s="89"/>
      <c r="F165" s="128" t="s">
        <v>70</v>
      </c>
      <c r="G165" s="90" t="s">
        <v>56</v>
      </c>
      <c r="H165" s="91">
        <v>2</v>
      </c>
      <c r="I165" s="92"/>
      <c r="J165" s="93">
        <f t="shared" si="3"/>
        <v>0</v>
      </c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</row>
    <row r="166" spans="2:22" s="9" customFormat="1" ht="16.5" customHeight="1" x14ac:dyDescent="0.25">
      <c r="B166" s="87"/>
      <c r="C166" s="88"/>
      <c r="D166" s="88"/>
      <c r="E166" s="89"/>
      <c r="F166" s="128" t="s">
        <v>66</v>
      </c>
      <c r="G166" s="90" t="s">
        <v>56</v>
      </c>
      <c r="H166" s="91">
        <v>1</v>
      </c>
      <c r="I166" s="92"/>
      <c r="J166" s="93">
        <f t="shared" si="3"/>
        <v>0</v>
      </c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</row>
    <row r="167" spans="2:22" s="9" customFormat="1" ht="16.5" customHeight="1" x14ac:dyDescent="0.25">
      <c r="B167" s="87"/>
      <c r="C167" s="88"/>
      <c r="D167" s="88"/>
      <c r="E167" s="89"/>
      <c r="F167" s="127" t="s">
        <v>82</v>
      </c>
      <c r="G167" s="90" t="s">
        <v>56</v>
      </c>
      <c r="H167" s="91">
        <v>1</v>
      </c>
      <c r="I167" s="92"/>
      <c r="J167" s="93">
        <f t="shared" si="3"/>
        <v>0</v>
      </c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</row>
    <row r="168" spans="2:22" s="9" customFormat="1" ht="16.5" customHeight="1" x14ac:dyDescent="0.25">
      <c r="B168" s="87"/>
      <c r="C168" s="88"/>
      <c r="D168" s="88"/>
      <c r="E168" s="89"/>
      <c r="F168" s="128" t="s">
        <v>78</v>
      </c>
      <c r="G168" s="90" t="s">
        <v>56</v>
      </c>
      <c r="H168" s="91">
        <v>1</v>
      </c>
      <c r="I168" s="92"/>
      <c r="J168" s="93">
        <f t="shared" si="3"/>
        <v>0</v>
      </c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</row>
    <row r="169" spans="2:22" s="9" customFormat="1" ht="16.5" customHeight="1" x14ac:dyDescent="0.25">
      <c r="B169" s="87"/>
      <c r="C169" s="88"/>
      <c r="D169" s="88"/>
      <c r="E169" s="89"/>
      <c r="F169" s="127" t="s">
        <v>83</v>
      </c>
      <c r="G169" s="90" t="s">
        <v>56</v>
      </c>
      <c r="H169" s="91">
        <v>1</v>
      </c>
      <c r="I169" s="92"/>
      <c r="J169" s="93">
        <f t="shared" si="3"/>
        <v>0</v>
      </c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</row>
    <row r="170" spans="2:22" s="9" customFormat="1" ht="26.25" thickBot="1" x14ac:dyDescent="0.3">
      <c r="B170" s="94"/>
      <c r="C170" s="95"/>
      <c r="D170" s="95"/>
      <c r="E170" s="96"/>
      <c r="F170" s="129" t="s">
        <v>84</v>
      </c>
      <c r="G170" s="97" t="s">
        <v>56</v>
      </c>
      <c r="H170" s="98">
        <v>1</v>
      </c>
      <c r="I170" s="99"/>
      <c r="J170" s="100">
        <f t="shared" si="3"/>
        <v>0</v>
      </c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</row>
    <row r="171" spans="2:22" s="9" customFormat="1" ht="16.5" customHeight="1" thickBot="1" x14ac:dyDescent="0.3">
      <c r="B171" s="10"/>
      <c r="C171" s="88"/>
      <c r="D171" s="88"/>
      <c r="E171" s="89"/>
      <c r="F171" s="89"/>
      <c r="G171" s="112"/>
      <c r="H171" s="91"/>
      <c r="I171" s="92"/>
      <c r="J171" s="113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</row>
    <row r="172" spans="2:22" s="9" customFormat="1" ht="16.5" customHeight="1" x14ac:dyDescent="0.25">
      <c r="B172" s="79"/>
      <c r="C172" s="80"/>
      <c r="D172" s="80"/>
      <c r="E172" s="144" t="s">
        <v>62</v>
      </c>
      <c r="F172" s="144"/>
      <c r="G172" s="81"/>
      <c r="H172" s="82"/>
      <c r="I172" s="83"/>
      <c r="J172" s="84">
        <f>SUM(J173:K188)</f>
        <v>0</v>
      </c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</row>
    <row r="173" spans="2:22" s="9" customFormat="1" ht="16.5" customHeight="1" x14ac:dyDescent="0.25">
      <c r="B173" s="87"/>
      <c r="C173" s="88"/>
      <c r="D173" s="88"/>
      <c r="E173" s="89"/>
      <c r="F173" s="127" t="s">
        <v>79</v>
      </c>
      <c r="G173" s="90" t="s">
        <v>56</v>
      </c>
      <c r="H173" s="91">
        <v>1</v>
      </c>
      <c r="I173" s="92"/>
      <c r="J173" s="93">
        <f t="shared" ref="J173:J188" si="4">ROUND(I173*H173,2)</f>
        <v>0</v>
      </c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</row>
    <row r="174" spans="2:22" s="9" customFormat="1" ht="16.5" customHeight="1" x14ac:dyDescent="0.25">
      <c r="B174" s="87"/>
      <c r="C174" s="88"/>
      <c r="D174" s="88"/>
      <c r="E174" s="89"/>
      <c r="F174" s="127" t="s">
        <v>80</v>
      </c>
      <c r="G174" s="90" t="s">
        <v>56</v>
      </c>
      <c r="H174" s="91">
        <v>1</v>
      </c>
      <c r="I174" s="92"/>
      <c r="J174" s="93">
        <f t="shared" si="4"/>
        <v>0</v>
      </c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</row>
    <row r="175" spans="2:22" s="9" customFormat="1" ht="16.5" customHeight="1" x14ac:dyDescent="0.25">
      <c r="B175" s="87"/>
      <c r="C175" s="88"/>
      <c r="D175" s="88"/>
      <c r="E175" s="89"/>
      <c r="F175" s="134" t="s">
        <v>73</v>
      </c>
      <c r="G175" s="90" t="s">
        <v>56</v>
      </c>
      <c r="H175" s="91">
        <v>3</v>
      </c>
      <c r="I175" s="92"/>
      <c r="J175" s="93">
        <f t="shared" si="4"/>
        <v>0</v>
      </c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</row>
    <row r="176" spans="2:22" s="9" customFormat="1" ht="16.5" customHeight="1" x14ac:dyDescent="0.25">
      <c r="B176" s="87"/>
      <c r="C176" s="88"/>
      <c r="D176" s="88"/>
      <c r="E176" s="89"/>
      <c r="F176" s="128" t="s">
        <v>72</v>
      </c>
      <c r="G176" s="90" t="s">
        <v>56</v>
      </c>
      <c r="H176" s="91">
        <v>2</v>
      </c>
      <c r="I176" s="92"/>
      <c r="J176" s="93">
        <f t="shared" si="4"/>
        <v>0</v>
      </c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</row>
    <row r="177" spans="2:22" s="9" customFormat="1" ht="16.5" customHeight="1" x14ac:dyDescent="0.25">
      <c r="B177" s="87"/>
      <c r="C177" s="88"/>
      <c r="D177" s="88"/>
      <c r="E177" s="89"/>
      <c r="F177" s="128" t="s">
        <v>68</v>
      </c>
      <c r="G177" s="90" t="s">
        <v>56</v>
      </c>
      <c r="H177" s="91">
        <v>2</v>
      </c>
      <c r="I177" s="92"/>
      <c r="J177" s="93">
        <f t="shared" si="4"/>
        <v>0</v>
      </c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</row>
    <row r="178" spans="2:22" s="9" customFormat="1" ht="16.5" customHeight="1" x14ac:dyDescent="0.25">
      <c r="B178" s="87"/>
      <c r="C178" s="88"/>
      <c r="D178" s="88"/>
      <c r="E178" s="89"/>
      <c r="F178" s="128" t="s">
        <v>71</v>
      </c>
      <c r="G178" s="90" t="s">
        <v>56</v>
      </c>
      <c r="H178" s="91">
        <v>1</v>
      </c>
      <c r="I178" s="92"/>
      <c r="J178" s="93">
        <f t="shared" si="4"/>
        <v>0</v>
      </c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</row>
    <row r="179" spans="2:22" s="9" customFormat="1" ht="16.5" customHeight="1" x14ac:dyDescent="0.25">
      <c r="B179" s="87"/>
      <c r="C179" s="88"/>
      <c r="D179" s="88"/>
      <c r="E179" s="89"/>
      <c r="F179" s="128" t="s">
        <v>64</v>
      </c>
      <c r="G179" s="90" t="s">
        <v>56</v>
      </c>
      <c r="H179" s="91">
        <v>1</v>
      </c>
      <c r="I179" s="92"/>
      <c r="J179" s="93">
        <f t="shared" si="4"/>
        <v>0</v>
      </c>
      <c r="K179" s="85" t="s">
        <v>57</v>
      </c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</row>
    <row r="180" spans="2:22" s="9" customFormat="1" ht="16.5" customHeight="1" x14ac:dyDescent="0.25">
      <c r="B180" s="87"/>
      <c r="C180" s="88"/>
      <c r="D180" s="88"/>
      <c r="E180" s="89"/>
      <c r="F180" s="128" t="s">
        <v>77</v>
      </c>
      <c r="G180" s="90" t="s">
        <v>56</v>
      </c>
      <c r="H180" s="91">
        <v>1</v>
      </c>
      <c r="I180" s="92"/>
      <c r="J180" s="93">
        <f t="shared" si="4"/>
        <v>0</v>
      </c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</row>
    <row r="181" spans="2:22" s="9" customFormat="1" ht="16.5" customHeight="1" x14ac:dyDescent="0.25">
      <c r="B181" s="87"/>
      <c r="C181" s="88"/>
      <c r="D181" s="88"/>
      <c r="E181" s="89"/>
      <c r="F181" s="128" t="s">
        <v>67</v>
      </c>
      <c r="G181" s="90" t="s">
        <v>56</v>
      </c>
      <c r="H181" s="91">
        <v>1</v>
      </c>
      <c r="I181" s="92"/>
      <c r="J181" s="93">
        <f t="shared" si="4"/>
        <v>0</v>
      </c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</row>
    <row r="182" spans="2:22" s="9" customFormat="1" ht="16.5" customHeight="1" x14ac:dyDescent="0.25">
      <c r="B182" s="87"/>
      <c r="C182" s="88"/>
      <c r="D182" s="88"/>
      <c r="E182" s="89"/>
      <c r="F182" s="134" t="s">
        <v>94</v>
      </c>
      <c r="G182" s="90" t="s">
        <v>56</v>
      </c>
      <c r="H182" s="91">
        <v>1</v>
      </c>
      <c r="I182" s="92"/>
      <c r="J182" s="93">
        <f t="shared" si="4"/>
        <v>0</v>
      </c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</row>
    <row r="183" spans="2:22" s="9" customFormat="1" ht="16.5" customHeight="1" x14ac:dyDescent="0.25">
      <c r="B183" s="87"/>
      <c r="C183" s="88"/>
      <c r="D183" s="88"/>
      <c r="E183" s="89"/>
      <c r="F183" s="128" t="s">
        <v>70</v>
      </c>
      <c r="G183" s="90" t="s">
        <v>56</v>
      </c>
      <c r="H183" s="91">
        <v>1</v>
      </c>
      <c r="I183" s="92"/>
      <c r="J183" s="93">
        <f t="shared" si="4"/>
        <v>0</v>
      </c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</row>
    <row r="184" spans="2:22" s="9" customFormat="1" ht="16.5" customHeight="1" x14ac:dyDescent="0.25">
      <c r="B184" s="87"/>
      <c r="C184" s="88"/>
      <c r="D184" s="88"/>
      <c r="E184" s="89"/>
      <c r="F184" s="127" t="s">
        <v>81</v>
      </c>
      <c r="G184" s="90" t="s">
        <v>56</v>
      </c>
      <c r="H184" s="91">
        <v>1</v>
      </c>
      <c r="I184" s="92"/>
      <c r="J184" s="93">
        <f t="shared" si="4"/>
        <v>0</v>
      </c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</row>
    <row r="185" spans="2:22" s="9" customFormat="1" ht="16.5" customHeight="1" x14ac:dyDescent="0.25">
      <c r="B185" s="87"/>
      <c r="C185" s="88"/>
      <c r="D185" s="88"/>
      <c r="E185" s="89"/>
      <c r="F185" s="127" t="s">
        <v>82</v>
      </c>
      <c r="G185" s="90" t="s">
        <v>56</v>
      </c>
      <c r="H185" s="91">
        <v>1</v>
      </c>
      <c r="I185" s="92"/>
      <c r="J185" s="93">
        <f t="shared" si="4"/>
        <v>0</v>
      </c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</row>
    <row r="186" spans="2:22" s="9" customFormat="1" ht="16.5" customHeight="1" x14ac:dyDescent="0.25">
      <c r="B186" s="87"/>
      <c r="C186" s="88"/>
      <c r="D186" s="88"/>
      <c r="E186" s="89"/>
      <c r="F186" s="128" t="s">
        <v>78</v>
      </c>
      <c r="G186" s="90" t="s">
        <v>56</v>
      </c>
      <c r="H186" s="91">
        <v>1</v>
      </c>
      <c r="I186" s="92"/>
      <c r="J186" s="93">
        <f t="shared" si="4"/>
        <v>0</v>
      </c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2:22" s="9" customFormat="1" ht="16.5" customHeight="1" x14ac:dyDescent="0.25">
      <c r="B187" s="87"/>
      <c r="C187" s="88"/>
      <c r="D187" s="88"/>
      <c r="E187" s="89"/>
      <c r="F187" s="127" t="s">
        <v>83</v>
      </c>
      <c r="G187" s="90" t="s">
        <v>56</v>
      </c>
      <c r="H187" s="91">
        <v>1</v>
      </c>
      <c r="I187" s="92"/>
      <c r="J187" s="93">
        <f t="shared" si="4"/>
        <v>0</v>
      </c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</row>
    <row r="188" spans="2:22" s="9" customFormat="1" ht="36.75" customHeight="1" thickBot="1" x14ac:dyDescent="0.3">
      <c r="B188" s="94"/>
      <c r="C188" s="95"/>
      <c r="D188" s="95"/>
      <c r="E188" s="96"/>
      <c r="F188" s="129" t="s">
        <v>84</v>
      </c>
      <c r="G188" s="97" t="s">
        <v>56</v>
      </c>
      <c r="H188" s="98">
        <v>1</v>
      </c>
      <c r="I188" s="99"/>
      <c r="J188" s="100">
        <f t="shared" si="4"/>
        <v>0</v>
      </c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</row>
    <row r="189" spans="2:22" ht="15.75" thickBot="1" x14ac:dyDescent="0.3"/>
    <row r="190" spans="2:22" ht="15.75" x14ac:dyDescent="0.25">
      <c r="B190" s="114"/>
      <c r="C190" s="115"/>
      <c r="D190" s="115"/>
      <c r="E190" s="118" t="s">
        <v>65</v>
      </c>
      <c r="F190" s="115"/>
      <c r="G190" s="115"/>
      <c r="H190" s="115"/>
      <c r="I190" s="116"/>
      <c r="J190" s="117">
        <f>SUM(J191:J196)</f>
        <v>0</v>
      </c>
    </row>
    <row r="191" spans="2:22" x14ac:dyDescent="0.25">
      <c r="B191" s="87"/>
      <c r="C191" s="88"/>
      <c r="D191" s="88"/>
      <c r="E191" s="89"/>
      <c r="F191" s="149" t="s">
        <v>98</v>
      </c>
      <c r="G191" s="90" t="s">
        <v>56</v>
      </c>
      <c r="H191" s="91">
        <v>1</v>
      </c>
      <c r="I191" s="92"/>
      <c r="J191" s="93">
        <f t="shared" ref="J191:J196" si="5">ROUND(I191*H191,2)</f>
        <v>0</v>
      </c>
    </row>
    <row r="192" spans="2:22" x14ac:dyDescent="0.25">
      <c r="B192" s="87"/>
      <c r="C192" s="88"/>
      <c r="D192" s="88"/>
      <c r="E192" s="89"/>
      <c r="F192" s="127" t="s">
        <v>97</v>
      </c>
      <c r="G192" s="90" t="s">
        <v>56</v>
      </c>
      <c r="H192" s="91">
        <v>1</v>
      </c>
      <c r="I192" s="92"/>
      <c r="J192" s="93">
        <f t="shared" si="5"/>
        <v>0</v>
      </c>
    </row>
    <row r="193" spans="2:10" x14ac:dyDescent="0.25">
      <c r="B193" s="87"/>
      <c r="C193" s="88"/>
      <c r="D193" s="88"/>
      <c r="E193" s="89"/>
      <c r="F193" s="149" t="s">
        <v>76</v>
      </c>
      <c r="G193" s="90" t="s">
        <v>56</v>
      </c>
      <c r="H193" s="91">
        <v>1</v>
      </c>
      <c r="I193" s="92"/>
      <c r="J193" s="93">
        <f t="shared" si="5"/>
        <v>0</v>
      </c>
    </row>
    <row r="194" spans="2:10" x14ac:dyDescent="0.25">
      <c r="B194" s="87"/>
      <c r="C194" s="88"/>
      <c r="D194" s="88"/>
      <c r="E194" s="89"/>
      <c r="F194" s="152" t="s">
        <v>96</v>
      </c>
      <c r="G194" s="90" t="s">
        <v>58</v>
      </c>
      <c r="H194" s="91">
        <v>1</v>
      </c>
      <c r="I194" s="92"/>
      <c r="J194" s="93">
        <f t="shared" si="5"/>
        <v>0</v>
      </c>
    </row>
    <row r="195" spans="2:10" x14ac:dyDescent="0.25">
      <c r="B195" s="87"/>
      <c r="C195" s="88"/>
      <c r="D195" s="88"/>
      <c r="E195" s="89"/>
      <c r="F195" s="150" t="s">
        <v>91</v>
      </c>
      <c r="G195" s="90" t="s">
        <v>58</v>
      </c>
      <c r="H195" s="91">
        <v>1</v>
      </c>
      <c r="I195" s="92"/>
      <c r="J195" s="93">
        <f t="shared" si="5"/>
        <v>0</v>
      </c>
    </row>
    <row r="196" spans="2:10" ht="15.75" thickBot="1" x14ac:dyDescent="0.3">
      <c r="B196" s="94"/>
      <c r="C196" s="95"/>
      <c r="D196" s="95"/>
      <c r="E196" s="96"/>
      <c r="F196" s="151" t="s">
        <v>92</v>
      </c>
      <c r="G196" s="97" t="s">
        <v>58</v>
      </c>
      <c r="H196" s="98">
        <v>1</v>
      </c>
      <c r="I196" s="99"/>
      <c r="J196" s="100">
        <f t="shared" si="5"/>
        <v>0</v>
      </c>
    </row>
    <row r="198" spans="2:10" ht="25.5" x14ac:dyDescent="0.25">
      <c r="E198" s="148" t="s">
        <v>95</v>
      </c>
      <c r="F198" s="147" t="s">
        <v>99</v>
      </c>
    </row>
  </sheetData>
  <mergeCells count="19">
    <mergeCell ref="E172:F172"/>
    <mergeCell ref="E83:H83"/>
    <mergeCell ref="E85:H85"/>
    <mergeCell ref="E97:F97"/>
    <mergeCell ref="E115:F115"/>
    <mergeCell ref="E134:F134"/>
    <mergeCell ref="E155:F155"/>
    <mergeCell ref="E81:H81"/>
    <mergeCell ref="E7:H7"/>
    <mergeCell ref="E9:H9"/>
    <mergeCell ref="E11:H11"/>
    <mergeCell ref="E13:H13"/>
    <mergeCell ref="E22:H22"/>
    <mergeCell ref="E31:H31"/>
    <mergeCell ref="E52:H52"/>
    <mergeCell ref="E54:H54"/>
    <mergeCell ref="E56:H56"/>
    <mergeCell ref="E58:H58"/>
    <mergeCell ref="E79:H79"/>
  </mergeCells>
  <pageMargins left="0.7" right="0.7" top="0.78740157499999996" bottom="0.78740157499999996" header="0.3" footer="0.3"/>
  <pageSetup paperSize="9" scale="5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Doucek</dc:creator>
  <cp:lastModifiedBy>Kutík Jiří DiS.</cp:lastModifiedBy>
  <cp:lastPrinted>2025-01-15T06:48:34Z</cp:lastPrinted>
  <dcterms:created xsi:type="dcterms:W3CDTF">2023-07-17T10:15:23Z</dcterms:created>
  <dcterms:modified xsi:type="dcterms:W3CDTF">2025-01-17T09:34:31Z</dcterms:modified>
</cp:coreProperties>
</file>