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1_PROJEKTANTI\RUZICKA_A_PARTNERI\CHRANENE_BYDLENI\09_VYSTUPY\"/>
    </mc:Choice>
  </mc:AlternateContent>
  <bookViews>
    <workbookView xWindow="0" yWindow="0" windowWidth="0" windowHeight="0"/>
  </bookViews>
  <sheets>
    <sheet name="Rekapitulace stavby" sheetId="1" r:id="rId1"/>
    <sheet name="D.1.5.05 - Volná elektronika" sheetId="2" r:id="rId2"/>
    <sheet name="D.1.5.06 - Volná svítidla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'D.1.5.05 - Volná elektronika'!$C$116:$K$144</definedName>
    <definedName name="_xlnm.Print_Area" localSheetId="1">'D.1.5.05 - Volná elektronika'!$C$4:$J$76,'D.1.5.05 - Volná elektronika'!$C$82:$J$98,'D.1.5.05 - Volná elektronika'!$C$104:$K$144</definedName>
    <definedName name="_xlnm.Print_Titles" localSheetId="1">'D.1.5.05 - Volná elektronika'!$116:$116</definedName>
    <definedName name="_xlnm._FilterDatabase" localSheetId="2" hidden="1">'D.1.5.06 - Volná svítidla'!$C$116:$K$126</definedName>
    <definedName name="_xlnm.Print_Area" localSheetId="2">'D.1.5.06 - Volná svítidla'!$C$4:$J$76,'D.1.5.06 - Volná svítidla'!$C$82:$J$98,'D.1.5.06 - Volná svítidla'!$C$104:$K$126</definedName>
    <definedName name="_xlnm.Print_Titles" localSheetId="2">'D.1.5.06 - Volná svítidla'!$116:$116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1" r="L90"/>
  <c r="AM90"/>
  <c r="AM89"/>
  <c r="L89"/>
  <c r="AM87"/>
  <c r="L87"/>
  <c r="L85"/>
  <c r="L84"/>
  <c i="2" r="BK137"/>
  <c r="J131"/>
  <c r="BK125"/>
  <c r="J121"/>
  <c i="3" r="J119"/>
  <c i="2" r="BK141"/>
  <c r="BK135"/>
  <c r="BK127"/>
  <c r="BK119"/>
  <c i="3" r="BK123"/>
  <c r="BK121"/>
  <c i="2" r="J141"/>
  <c r="J135"/>
  <c r="J129"/>
  <c r="J123"/>
  <c i="3" r="J121"/>
  <c i="2" r="J139"/>
  <c r="J133"/>
  <c r="J125"/>
  <c i="1" r="AS94"/>
  <c i="2" r="BK139"/>
  <c r="BK131"/>
  <c r="BK123"/>
  <c i="3" r="J125"/>
  <c r="J123"/>
  <c i="2" r="J143"/>
  <c r="J137"/>
  <c r="BK129"/>
  <c r="J119"/>
  <c r="BK143"/>
  <c r="BK133"/>
  <c r="J127"/>
  <c r="BK121"/>
  <c i="3" r="BK125"/>
  <c r="BK119"/>
  <c i="2" l="1" r="P118"/>
  <c r="P117"/>
  <c i="1" r="AU95"/>
  <c i="3" r="P118"/>
  <c r="P117"/>
  <c i="1" r="AU96"/>
  <c i="2" r="R118"/>
  <c r="R117"/>
  <c i="3" r="BK118"/>
  <c r="J118"/>
  <c r="J97"/>
  <c i="2" r="BK118"/>
  <c r="J118"/>
  <c r="J97"/>
  <c i="3" r="R118"/>
  <c r="R117"/>
  <c i="2" r="T118"/>
  <c r="T117"/>
  <c i="3" r="T118"/>
  <c r="T117"/>
  <c r="E107"/>
  <c r="J111"/>
  <c r="F114"/>
  <c r="BE125"/>
  <c r="BE119"/>
  <c r="BE121"/>
  <c r="BE123"/>
  <c i="2" r="E85"/>
  <c r="J89"/>
  <c r="F92"/>
  <c r="BE119"/>
  <c r="BE121"/>
  <c r="BE123"/>
  <c r="BE125"/>
  <c r="BE127"/>
  <c r="BE129"/>
  <c r="BE131"/>
  <c r="BE133"/>
  <c r="BE135"/>
  <c r="BE137"/>
  <c r="BE139"/>
  <c r="BE141"/>
  <c r="BE143"/>
  <c r="F35"/>
  <c i="1" r="BB95"/>
  <c i="3" r="F35"/>
  <c i="1" r="BB96"/>
  <c i="2" r="F34"/>
  <c i="1" r="BA95"/>
  <c i="2" r="F37"/>
  <c i="1" r="BD95"/>
  <c i="3" r="F36"/>
  <c i="1" r="BC96"/>
  <c i="3" r="F34"/>
  <c i="1" r="BA96"/>
  <c i="2" r="J34"/>
  <c i="1" r="AW95"/>
  <c i="2" r="F36"/>
  <c i="1" r="BC95"/>
  <c i="3" r="J34"/>
  <c i="1" r="AW96"/>
  <c i="3" r="F37"/>
  <c i="1" r="BD96"/>
  <c i="2" l="1" r="BK117"/>
  <c r="J117"/>
  <c r="J96"/>
  <c i="3" r="BK117"/>
  <c r="J117"/>
  <c r="J96"/>
  <c i="1" r="AU94"/>
  <c i="2" r="F33"/>
  <c i="1" r="AZ95"/>
  <c i="2" r="J33"/>
  <c i="1" r="AV95"/>
  <c r="AT95"/>
  <c r="BD94"/>
  <c r="W33"/>
  <c r="BC94"/>
  <c r="W32"/>
  <c r="BA94"/>
  <c r="W30"/>
  <c i="2" r="J30"/>
  <c i="1" r="AG95"/>
  <c i="3" r="F33"/>
  <c i="1" r="AZ96"/>
  <c r="BB94"/>
  <c r="W31"/>
  <c i="3" r="J33"/>
  <c i="1" r="AV96"/>
  <c r="AT96"/>
  <c l="1" r="AN95"/>
  <c i="2" r="J39"/>
  <c i="3" r="J30"/>
  <c i="1" r="AG96"/>
  <c r="AW94"/>
  <c r="AK30"/>
  <c r="AY94"/>
  <c r="AX94"/>
  <c r="AZ94"/>
  <c r="W29"/>
  <c i="3" l="1" r="J39"/>
  <c i="1" r="AG94"/>
  <c r="AK26"/>
  <c r="AN9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<sst xmlns="http://schemas.openxmlformats.org/spreadsheetml/2006/main">
  <si>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</si>
  <si>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</si>
  <si>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</si>
  <si>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</si>
  <si>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</si>
  <si>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{f8478868-2caa-4bc0-9440-07b04668380d}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</si>
  <si>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</si>
  <si>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</si>
  <si>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</si>
  <si>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</si>
  <si>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</si>
  <si>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</si>
  <si>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</si>
  <si>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</si>
  <si>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Z2023029_II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</si>
  <si>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</si>
  <si>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</si>
  <si>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CHRÁNĚNÉHO BYDLENÍ V NOVÉ PACE</t>
  </si>
  <si>
    <t>KSO:</t>
  </si>
  <si>
    <t>CC-CZ:</t>
  </si>
  <si>
    <t>Místo:</t>
  </si>
  <si>
    <t xml:space="preserve">Na Vyšehradě 1205, 509 01 Nová Paka </t>
  </si>
  <si>
    <t>Datum:</t>
  </si>
  <si>
    <t>14. 12. 2023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</si>
  <si>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</si>
  <si>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</si>
  <si>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</si>
  <si>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</si>
  <si>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</si>
  <si>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</si>
  <si>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</si>
  <si>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Růžička a partneři, s.r.o.</t>
  </si>
  <si>
    <t>True</t>
  </si>
  <si>
    <t>Zpracovatel:</t>
  </si>
  <si>
    <t>QSB,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</si>
  <si>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</si>
  <si>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zadávací dokumentaci objeví obchodní název, je uveden pouze orientačně, jako příklad a uchazeč může nabídnout rovnocenné řešení se stejnými nebo lepšími parametry.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</si>
  <si>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</si>
  <si>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</si>
  <si>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</si>
  <si>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</si>
  <si>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</si>
  <si>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</si>
  <si>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</si>
  <si>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</si>
  <si>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</si>
  <si>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</si>
  <si>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</si>
  <si>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</si>
  <si>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</si>
  <si>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</si>
  <si>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</si>
  <si>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</si>
  <si>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</si>
  <si>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</si>
  <si>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</si>
  <si>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</si>
  <si>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</si>
  <si>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</si>
  <si>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</si>
  <si>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</si>
  <si>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</si>
  <si>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</si>
  <si>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</si>
  <si>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</si>
  <si>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</si>
  <si>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</si>
  <si>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</si>
  <si>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</si>
  <si>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</si>
  <si>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</si>
  <si>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</si>
  <si>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</si>
  <si>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</si>
  <si>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</si>
  <si>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</si>
  <si>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</si>
  <si>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</si>
  <si>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</si>
  <si>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</si>
  <si>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</si>
  <si>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</si>
  <si>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D.1.5.05</t>
  </si>
  <si>
    <t>Volná elektronika</t>
  </si>
  <si>
    <t>STA</t>
  </si>
  <si>
    <t>1</t>
  </si>
  <si>
    <t>{2584bf75-0547-4327-8a73-49a23781dc25}</t>
  </si>
  <si>
    <t>2</t>
  </si>
  <si>
    <t>D.1.5.06</t>
  </si>
  <si>
    <t>Volná svítidla</t>
  </si>
  <si>
    <t>{7e4cd0b5-ddb9-4178-a03c-31f31187b8f8}</t>
  </si>
  <si>
    <t>KRYCÍ LIST SOUPISU PRACÍ</t>
  </si>
  <si>
    <t>Objekt:</t>
  </si>
  <si>
    <t>D.1.5.05 - Volná elektronika</t>
  </si>
  <si>
    <t>Všechny položky zahrnují dodávku, montáž a zapojení vč. přesunu hmot.</t>
  </si>
  <si>
    <t>REKAPITULACE ČLENĚNÍ SOUPISU PRACÍ</t>
  </si>
  <si>
    <t>Kód dílu - Popis</t>
  </si>
  <si>
    <t>Cena celkem [CZK]</t>
  </si>
  <si>
    <t>Náklady ze soupisu prací</t>
  </si>
  <si>
    <t>-1</t>
  </si>
  <si>
    <t>05 - Volná elektronika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</si>
  <si>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</si>
  <si>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</si>
  <si>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</si>
  <si>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</si>
  <si>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</si>
  <si>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</si>
  <si>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</si>
  <si>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</si>
  <si>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</si>
  <si>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</si>
  <si>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</si>
  <si>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</si>
  <si>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</si>
  <si>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05</t>
  </si>
  <si>
    <t>ROZPOCET</t>
  </si>
  <si>
    <t>K</t>
  </si>
  <si>
    <t>F.01.1</t>
  </si>
  <si>
    <t>Televize LED</t>
  </si>
  <si>
    <t>ks</t>
  </si>
  <si>
    <t>64</t>
  </si>
  <si>
    <t>1012400497</t>
  </si>
  <si>
    <t>P</t>
  </si>
  <si>
    <t xml:space="preserve">Poznámka k položce:_x000d_
Televize LED, nástěnná instalace, optimální přibližné parametry/rozměry: 4K Ultra HD rozlišení, 50Hz,  uhlopříčka cca 55", energetický třída min. G, ostatní specifikace dle samostatné části D.1.5.7.4 Tabulka prvků - Volně stojící elektronika_x000d_
_x000d_
"nutná kompatibilita s nástěnným držákem
jednoduché ovládání"_x000d_
Dodávka vč. montáže</t>
  </si>
  <si>
    <t>F.01.2</t>
  </si>
  <si>
    <t>Držák na televizi - kloubový</t>
  </si>
  <si>
    <t>-495904737</t>
  </si>
  <si>
    <t>Poznámka k položce:_x000d_
Držák na televizi - kloubový, vysoká nosnost, náklon + 10° / - 20°, natočení cca 120°, rotace cca 6°, pro televizi o velikosti 37" až 70", ostatní specifikace dle samostatné části D.1.5.7.4 Tabulka prvků - Volně stojící elektronika_x000d_
_x000d_
"nutná kompatibilita s televizí
vzhledem k programu je nutné robustní řešení"_x000d_
Dodávka vč. montáže</t>
  </si>
  <si>
    <t>3</t>
  </si>
  <si>
    <t>F.02</t>
  </si>
  <si>
    <t>Parní pračka - s předním plněním</t>
  </si>
  <si>
    <t>1639019741</t>
  </si>
  <si>
    <t>Poznámka k položce:_x000d_
Parní pračka - s předním plněním, energetická třída min. A, šířka cca 60 cm x výška cca 85 cm x hloubka cca 63 cm, ostatní specifikace dle samostatné části D.1.5.7.4 Tabulka prvků - Volně stojící elektronika_x000d_
_x000d_
"vybrat ideálně stejnou značku jako sušička 
jednoduché ovládání"_x000d_
Dodávka vč. montáže</t>
  </si>
  <si>
    <t>4</t>
  </si>
  <si>
    <t>F.03</t>
  </si>
  <si>
    <t>Sušička prádla - kondenzační</t>
  </si>
  <si>
    <t>-1643140229</t>
  </si>
  <si>
    <t>Poznámka k položce:_x000d_
Sušička prádla - kondenzační, samostatně stojicí, energetická třída min. A, účinnost sušení min. B, šířka cca 60 cm x výška cca 85 cm x hloubka cca 65 cm, ostatní specifikace dle samostatné části D.1.5.7.4 Tabulka prvků - Volně stojící elektronika_x000d_
_x000d_
"vybrat ideálně stejnou značku jako pračka 
jednoduché ovládání"_x000d_
Dodávka vč. montáže</t>
  </si>
  <si>
    <t>5</t>
  </si>
  <si>
    <t>F.04</t>
  </si>
  <si>
    <t>Notebook (pro klienty)</t>
  </si>
  <si>
    <t>1105462372</t>
  </si>
  <si>
    <t xml:space="preserve">Poznámka k položce:_x000d_
Notebook (pro klienty) - optimální přibližné parametry/rozměry: cca 15.6" IPS antireflexní  1920x1080, RAM 8GB, SSD 512GB, podsvícená klávesnice, webkamera, ostatní specifikace dle samostatné části D.1.5.7.4 Tabulka prvků - Volně stojící elektronika_x000d_
_x000d_
Dodávka vč. montáže</t>
  </si>
  <si>
    <t>6</t>
  </si>
  <si>
    <t>F.05</t>
  </si>
  <si>
    <t>Notebook (pro asistenty)</t>
  </si>
  <si>
    <t>2098232134</t>
  </si>
  <si>
    <t xml:space="preserve">Poznámka k položce:_x000d_
Notebook (pro asistenty) - optimální přibližné parametry/rozměry: cca 15.6" IPS antireflexní  2560x1440, RAM 16GB, SSD 1000GB, podsvícená klávesnice, webkamera, ostatní specifikace dle samostatné části D.1.5.7.4 Tabulka prvků - Volně stojící elektronika_x000d_
_x000d_
Dodávka vč. montáže</t>
  </si>
  <si>
    <t>7</t>
  </si>
  <si>
    <t>F.06</t>
  </si>
  <si>
    <t>Externí monitor</t>
  </si>
  <si>
    <t>2134285439</t>
  </si>
  <si>
    <t>Poznámka k položce:_x000d_
Externí monitor - optimální přibližné parametry/rozměry: uhlopříčka cca 24", LCD monitor Full HD 1920 × 1200, energetická třída min. D, ostatní specifikace dle samostatné části D.1.5.7.4 Tabulka prvků - Volně stojící elektronika_x000d_
_x000d_
Dodávka vč. montáže</t>
  </si>
  <si>
    <t>8</t>
  </si>
  <si>
    <t>F.07</t>
  </si>
  <si>
    <t>Laserová tiskárna multifunkční</t>
  </si>
  <si>
    <t>768515055</t>
  </si>
  <si>
    <t>Poznámka k položce:_x000d_
Laserová tiskárna multifunkční, optimální přibližné parametry: barevná, A4, kopírování a skenování, rychlost tisku 18 str./min, ostatní specifikace dle samostatné části D.1.5.7.4 Tabulka prvků - Volně stojící elektronika_x000d_
_x000d_
Dodávka vč. montáže</t>
  </si>
  <si>
    <t>9</t>
  </si>
  <si>
    <t>F.08</t>
  </si>
  <si>
    <t>Rychlovarná konvice - nerezová</t>
  </si>
  <si>
    <t>108632998</t>
  </si>
  <si>
    <t>Poznámka k položce:_x000d_
Rychlovarná konvice - nerezová, objem cca 1,7 l, příkon cca 2200 W, ochrana proti chodu na prázdno s ukazatelem vodní hladiny, ostatní specifikace dle samostatné části D.1.5.7.4 Tabulka prvků - Volně stojící elektronika_x000d_
_x000d_
Dodávka vč. montáže</t>
  </si>
  <si>
    <t>10</t>
  </si>
  <si>
    <t>F.09</t>
  </si>
  <si>
    <t>Kuchyňský robot - multifunkční</t>
  </si>
  <si>
    <t>-724026697</t>
  </si>
  <si>
    <t>Poznámka k položce:_x000d_
Kuchyňský robot - multifunkční, s mixérem, celokovový, planetární míchání + příslušenství, ostatní specifikace dle samostatné části D.1.5.7.4 Tabulka prvků - Volně stojící elektronika_x000d_
_x000d_
Dodávka vč. montáže</t>
  </si>
  <si>
    <t>11</t>
  </si>
  <si>
    <t>F.10</t>
  </si>
  <si>
    <t>Toustovač</t>
  </si>
  <si>
    <t>-363923042</t>
  </si>
  <si>
    <t>Poznámka k položce:_x000d_
Toustovač - 3v1-4v1, nerezový plášť, ostatní specifikace dle samostatné části D.1.5.7.4 Tabulka prvků - Volně stojící elektronika_x000d_
_x000d_
Dodávka vč. montáže</t>
  </si>
  <si>
    <t>12</t>
  </si>
  <si>
    <t>F.11</t>
  </si>
  <si>
    <t>Bezsáčkový tyčový vysavač - aku</t>
  </si>
  <si>
    <t>-1470639404</t>
  </si>
  <si>
    <t>Poznámka k položce:_x000d_
Bezsáčkový tyčový vysavač - aku, na všechny druhy podlah, ostatní specifikace dle samostatné části D.1.5.7.4 Tabulka prvků - Volně stojící elektronika_x000d_
_x000d_
nabíjení řešeno zásuvkou uvnitř skříně_x000d_
Dodávka vč. montáže</t>
  </si>
  <si>
    <t>13</t>
  </si>
  <si>
    <t>F.12</t>
  </si>
  <si>
    <t>Žehlička napařovací</t>
  </si>
  <si>
    <t>1211107871</t>
  </si>
  <si>
    <t>Poznámka k položce:_x000d_
Žehlička napařovací, ostatní specifikace dle samostatné části D.1.5.7.4 Tabulka prvků - Volně stojící elektronika_x000d_
_x000d_
Dodávka vč. montáže</t>
  </si>
  <si>
    <t>D.1.5.06 - Volná svítidla</t>
  </si>
  <si>
    <t>06 - Volná svítidla</t>
  </si>
  <si>
    <t>06</t>
  </si>
  <si>
    <t>SV.01</t>
  </si>
  <si>
    <t>Stojací lampa (v rohu ložnice)</t>
  </si>
  <si>
    <t>Poznámka k položce:_x000d_
Stojací lampa (v rohu ložnice), výška 1500-2200 mm, kruhová podnož, idálně s jedním kloubem, zdroj světla se stíněním na tyči, černý kov, ostatní specifikace dle samostatné části D.1.5.7.5 Tabulka prvků - Volně stojící svítidla_x000d_
_x000d_
Dodávka vč. montáže</t>
  </si>
  <si>
    <t>SV.02</t>
  </si>
  <si>
    <t>Lampička (u postele) se stínítkem</t>
  </si>
  <si>
    <t>Poznámka k položce:_x000d_
Lampička (u postele) se stínítkem, výška: 350-530 mm, kruhová podnož, černý kov, ostatní specifikace dle samostatné části D.1.5.7.5 Tabulka prvků - Volně stojící svítidla_x000d_
_x000d_
Dodávka vč. montáže</t>
  </si>
  <si>
    <t>SV.03</t>
  </si>
  <si>
    <t>Stojací lampa (vedle sedačky)</t>
  </si>
  <si>
    <t>Poznámka k položce:_x000d_
Stojací lampa (vedle sedačky), výška 1300-2200 mm, kruhová podnož, zdroj světla se stíněním na tyči, černý kov, ostatní specifikace dle samostatné části D.1.5.7.5 Tabulka prvků - Volně stojící svítidla_x000d_
_x000d_
Dodávka vč. montáže</t>
  </si>
  <si>
    <t>SV.04</t>
  </si>
  <si>
    <t>Stolní lampa (na pracovních stolech)</t>
  </si>
  <si>
    <t>Poznámka k položce:_x000d_
Stolní lampa (na pracovních stolech), výška: 350-600 mm, kruhová podnož, nastavitelné rameno s kloubem/y, černý kov, ostatní specifikace dle samostatné části D.1.5.7.5 Tabulka prvků - Volně stojící svítidla_x000d_
_x000d_
Dodávka vč. montáže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</si>
</sst>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19.25" customHeight="1">
      <c r="B23" s="17"/>
      <c r="C23" s="18"/>
      <c r="D23" s="18"/>
      <c r="E23" s="32" t="s">
        <v>36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41</v>
      </c>
      <c r="E29" s="43"/>
      <c r="F29" s="28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43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45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51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52</v>
      </c>
      <c r="AI60" s="38"/>
      <c r="AJ60" s="38"/>
      <c r="AK60" s="38"/>
      <c r="AL60" s="38"/>
      <c r="AM60" s="60" t="s">
        <v>53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55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52</v>
      </c>
      <c r="AI75" s="38"/>
      <c r="AJ75" s="38"/>
      <c r="AK75" s="38"/>
      <c r="AL75" s="38"/>
      <c r="AM75" s="60" t="s">
        <v>53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Z2023029_II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VÝSTAVBA CHRÁNĚNÉHO BYDLENÍ V NOVÉ PACE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Na Vyšehradě 1205, 509 01 Nová Paka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14. 12. 2023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Růžička a partneři, s.r.o.</v>
      </c>
      <c r="AN89" s="67"/>
      <c r="AO89" s="67"/>
      <c r="AP89" s="67"/>
      <c r="AQ89" s="36"/>
      <c r="AR89" s="40"/>
      <c r="AS89" s="77" t="s">
        <v>57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>QSB, s.r.o.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58</v>
      </c>
      <c r="D92" s="90"/>
      <c r="E92" s="90"/>
      <c r="F92" s="90"/>
      <c r="G92" s="90"/>
      <c r="H92" s="91"/>
      <c r="I92" s="92" t="s">
        <v>59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60</v>
      </c>
      <c r="AH92" s="90"/>
      <c r="AI92" s="90"/>
      <c r="AJ92" s="90"/>
      <c r="AK92" s="90"/>
      <c r="AL92" s="90"/>
      <c r="AM92" s="90"/>
      <c r="AN92" s="92" t="s">
        <v>61</v>
      </c>
      <c r="AO92" s="90"/>
      <c r="AP92" s="94"/>
      <c r="AQ92" s="95" t="s">
        <v>62</v>
      </c>
      <c r="AR92" s="40"/>
      <c r="AS92" s="96" t="s">
        <v>63</v>
      </c>
      <c r="AT92" s="97" t="s">
        <v>64</v>
      </c>
      <c r="AU92" s="97" t="s">
        <v>65</v>
      </c>
      <c r="AV92" s="97" t="s">
        <v>66</v>
      </c>
      <c r="AW92" s="97" t="s">
        <v>67</v>
      </c>
      <c r="AX92" s="97" t="s">
        <v>68</v>
      </c>
      <c r="AY92" s="97" t="s">
        <v>69</v>
      </c>
      <c r="AZ92" s="97" t="s">
        <v>70</v>
      </c>
      <c r="BA92" s="97" t="s">
        <v>71</v>
      </c>
      <c r="BB92" s="97" t="s">
        <v>72</v>
      </c>
      <c r="BC92" s="97" t="s">
        <v>73</v>
      </c>
      <c r="BD92" s="98" t="s">
        <v>74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75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ROUND(SUM(AG95:AG96),2)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ROUND(SUM(AS95:AS96),2)</f>
        <v>0</v>
      </c>
      <c r="AT94" s="110">
        <f>ROUND(SUM(AV94:AW94),2)</f>
        <v>0</v>
      </c>
      <c r="AU94" s="111">
        <f>ROUND(SUM(AU95:AU96),5)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ROUND(SUM(AZ95:AZ96),2)</f>
        <v>0</v>
      </c>
      <c r="BA94" s="110">
        <f>ROUND(SUM(BA95:BA96),2)</f>
        <v>0</v>
      </c>
      <c r="BB94" s="110">
        <f>ROUND(SUM(BB95:BB96),2)</f>
        <v>0</v>
      </c>
      <c r="BC94" s="110">
        <f>ROUND(SUM(BC95:BC96),2)</f>
        <v>0</v>
      </c>
      <c r="BD94" s="112">
        <f>ROUND(SUM(BD95:BD96),2)</f>
        <v>0</v>
      </c>
      <c r="BE94" s="6"/>
      <c r="BS94" s="113" t="s">
        <v>76</v>
      </c>
      <c r="BT94" s="113" t="s">
        <v>77</v>
      </c>
      <c r="BU94" s="114" t="s">
        <v>78</v>
      </c>
      <c r="BV94" s="113" t="s">
        <v>79</v>
      </c>
      <c r="BW94" s="113" t="s">
        <v>5</v>
      </c>
      <c r="BX94" s="113" t="s">
        <v>80</v>
      </c>
      <c r="CL94" s="113" t="s">
        <v>1</v>
      </c>
    </row>
    <row r="95" s="7" customFormat="1" ht="16.5" customHeight="1">
      <c r="A95" s="115" t="s">
        <v>81</v>
      </c>
      <c r="B95" s="116"/>
      <c r="C95" s="117"/>
      <c r="D95" s="118" t="s">
        <v>82</v>
      </c>
      <c r="E95" s="118"/>
      <c r="F95" s="118"/>
      <c r="G95" s="118"/>
      <c r="H95" s="118"/>
      <c r="I95" s="119"/>
      <c r="J95" s="118" t="s">
        <v>83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'D.1.5.05 - Volná elektronika'!J30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84</v>
      </c>
      <c r="AR95" s="122"/>
      <c r="AS95" s="123">
        <v>0</v>
      </c>
      <c r="AT95" s="124">
        <f>ROUND(SUM(AV95:AW95),2)</f>
        <v>0</v>
      </c>
      <c r="AU95" s="125">
        <f>'D.1.5.05 - Volná elektronika'!P117</f>
        <v>0</v>
      </c>
      <c r="AV95" s="124">
        <f>'D.1.5.05 - Volná elektronika'!J33</f>
        <v>0</v>
      </c>
      <c r="AW95" s="124">
        <f>'D.1.5.05 - Volná elektronika'!J34</f>
        <v>0</v>
      </c>
      <c r="AX95" s="124">
        <f>'D.1.5.05 - Volná elektronika'!J35</f>
        <v>0</v>
      </c>
      <c r="AY95" s="124">
        <f>'D.1.5.05 - Volná elektronika'!J36</f>
        <v>0</v>
      </c>
      <c r="AZ95" s="124">
        <f>'D.1.5.05 - Volná elektronika'!F33</f>
        <v>0</v>
      </c>
      <c r="BA95" s="124">
        <f>'D.1.5.05 - Volná elektronika'!F34</f>
        <v>0</v>
      </c>
      <c r="BB95" s="124">
        <f>'D.1.5.05 - Volná elektronika'!F35</f>
        <v>0</v>
      </c>
      <c r="BC95" s="124">
        <f>'D.1.5.05 - Volná elektronika'!F36</f>
        <v>0</v>
      </c>
      <c r="BD95" s="126">
        <f>'D.1.5.05 - Volná elektronika'!F37</f>
        <v>0</v>
      </c>
      <c r="BE95" s="7"/>
      <c r="BT95" s="127" t="s">
        <v>85</v>
      </c>
      <c r="BV95" s="127" t="s">
        <v>79</v>
      </c>
      <c r="BW95" s="127" t="s">
        <v>86</v>
      </c>
      <c r="BX95" s="127" t="s">
        <v>5</v>
      </c>
      <c r="CL95" s="127" t="s">
        <v>1</v>
      </c>
      <c r="CM95" s="127" t="s">
        <v>87</v>
      </c>
    </row>
    <row r="96" s="7" customFormat="1" ht="16.5" customHeight="1">
      <c r="A96" s="115" t="s">
        <v>81</v>
      </c>
      <c r="B96" s="116"/>
      <c r="C96" s="117"/>
      <c r="D96" s="118" t="s">
        <v>88</v>
      </c>
      <c r="E96" s="118"/>
      <c r="F96" s="118"/>
      <c r="G96" s="118"/>
      <c r="H96" s="118"/>
      <c r="I96" s="119"/>
      <c r="J96" s="118" t="s">
        <v>89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'D.1.5.06 - Volná svítidla'!J30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84</v>
      </c>
      <c r="AR96" s="122"/>
      <c r="AS96" s="128">
        <v>0</v>
      </c>
      <c r="AT96" s="129">
        <f>ROUND(SUM(AV96:AW96),2)</f>
        <v>0</v>
      </c>
      <c r="AU96" s="130">
        <f>'D.1.5.06 - Volná svítidla'!P117</f>
        <v>0</v>
      </c>
      <c r="AV96" s="129">
        <f>'D.1.5.06 - Volná svítidla'!J33</f>
        <v>0</v>
      </c>
      <c r="AW96" s="129">
        <f>'D.1.5.06 - Volná svítidla'!J34</f>
        <v>0</v>
      </c>
      <c r="AX96" s="129">
        <f>'D.1.5.06 - Volná svítidla'!J35</f>
        <v>0</v>
      </c>
      <c r="AY96" s="129">
        <f>'D.1.5.06 - Volná svítidla'!J36</f>
        <v>0</v>
      </c>
      <c r="AZ96" s="129">
        <f>'D.1.5.06 - Volná svítidla'!F33</f>
        <v>0</v>
      </c>
      <c r="BA96" s="129">
        <f>'D.1.5.06 - Volná svítidla'!F34</f>
        <v>0</v>
      </c>
      <c r="BB96" s="129">
        <f>'D.1.5.06 - Volná svítidla'!F35</f>
        <v>0</v>
      </c>
      <c r="BC96" s="129">
        <f>'D.1.5.06 - Volná svítidla'!F36</f>
        <v>0</v>
      </c>
      <c r="BD96" s="131">
        <f>'D.1.5.06 - Volná svítidla'!F37</f>
        <v>0</v>
      </c>
      <c r="BE96" s="7"/>
      <c r="BT96" s="127" t="s">
        <v>85</v>
      </c>
      <c r="BV96" s="127" t="s">
        <v>79</v>
      </c>
      <c r="BW96" s="127" t="s">
        <v>90</v>
      </c>
      <c r="BX96" s="127" t="s">
        <v>5</v>
      </c>
      <c r="CL96" s="127" t="s">
        <v>1</v>
      </c>
      <c r="CM96" s="127" t="s">
        <v>87</v>
      </c>
    </row>
    <row r="9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40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sheet="1" formatColumns="0" formatRows="0" objects="1" scenarios="1" spinCount="100000" saltValue="95GS+OVM/KZCEKyfcvltSseZDpHxXMNqq1o7o/pa2wby1mM5y7sTWVd1NQ+cP1oTV8Rx1yN/FPHljRoPU61cOQ==" hashValue="Td7RztzwBCkGgbSmAKs/y8pPJNH7EYBJjoE6GM19RAmzO77eDwEE0YL6R4Bsb9f2K2zMOpn+wvo+GOjTleXBvQ==" algorithmName="SHA-512" password="D4DD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D.1.5.05 - Volná elektronika'!C2" display="/"/>
    <hyperlink ref="A96" location="'D.1.5.06 - Volná svítidl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87</v>
      </c>
    </row>
    <row r="4" s="1" customFormat="1" ht="24.96" customHeight="1">
      <c r="B4" s="16"/>
      <c r="D4" s="134" t="s">
        <v>91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VÝSTAVBA CHRÁNĚNÉHO BYDLENÍ V NOVÉ PACE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92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93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14. 12. 2023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">
        <v>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">
        <v>26</v>
      </c>
      <c r="F15" s="34"/>
      <c r="G15" s="34"/>
      <c r="H15" s="34"/>
      <c r="I15" s="136" t="s">
        <v>27</v>
      </c>
      <c r="J15" s="139" t="s">
        <v>1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">
        <v>34</v>
      </c>
      <c r="F24" s="34"/>
      <c r="G24" s="34"/>
      <c r="H24" s="34"/>
      <c r="I24" s="136" t="s">
        <v>27</v>
      </c>
      <c r="J24" s="139" t="s">
        <v>1</v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35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94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37</v>
      </c>
      <c r="E30" s="34"/>
      <c r="F30" s="34"/>
      <c r="G30" s="34"/>
      <c r="H30" s="34"/>
      <c r="I30" s="34"/>
      <c r="J30" s="147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39</v>
      </c>
      <c r="G32" s="34"/>
      <c r="H32" s="34"/>
      <c r="I32" s="148" t="s">
        <v>38</v>
      </c>
      <c r="J32" s="148" t="s">
        <v>40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41</v>
      </c>
      <c r="E33" s="136" t="s">
        <v>42</v>
      </c>
      <c r="F33" s="150">
        <f>ROUND((SUM(BE117:BE144)),  2)</f>
        <v>0</v>
      </c>
      <c r="G33" s="34"/>
      <c r="H33" s="34"/>
      <c r="I33" s="151">
        <v>0.20999999999999999</v>
      </c>
      <c r="J33" s="150">
        <f>ROUND(((SUM(BE117:BE144))*I33),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43</v>
      </c>
      <c r="F34" s="150">
        <f>ROUND((SUM(BF117:BF144)),  2)</f>
        <v>0</v>
      </c>
      <c r="G34" s="34"/>
      <c r="H34" s="34"/>
      <c r="I34" s="151">
        <v>0.14999999999999999</v>
      </c>
      <c r="J34" s="150">
        <f>ROUND(((SUM(BF117:BF144))*I34),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44</v>
      </c>
      <c r="F35" s="150">
        <f>ROUND((SUM(BG117:BG144)),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45</v>
      </c>
      <c r="F36" s="150">
        <f>ROUND((SUM(BH117:BH144)),  2)</f>
        <v>0</v>
      </c>
      <c r="G36" s="34"/>
      <c r="H36" s="34"/>
      <c r="I36" s="151">
        <v>0.14999999999999999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46</v>
      </c>
      <c r="F37" s="150">
        <f>ROUND((SUM(BI117:BI144)),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50</v>
      </c>
      <c r="E50" s="160"/>
      <c r="F50" s="160"/>
      <c r="G50" s="159" t="s">
        <v>51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52</v>
      </c>
      <c r="E61" s="162"/>
      <c r="F61" s="163" t="s">
        <v>53</v>
      </c>
      <c r="G61" s="161" t="s">
        <v>52</v>
      </c>
      <c r="H61" s="162"/>
      <c r="I61" s="162"/>
      <c r="J61" s="164" t="s">
        <v>53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54</v>
      </c>
      <c r="E65" s="165"/>
      <c r="F65" s="165"/>
      <c r="G65" s="159" t="s">
        <v>55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52</v>
      </c>
      <c r="E76" s="162"/>
      <c r="F76" s="163" t="s">
        <v>53</v>
      </c>
      <c r="G76" s="161" t="s">
        <v>52</v>
      </c>
      <c r="H76" s="162"/>
      <c r="I76" s="162"/>
      <c r="J76" s="164" t="s">
        <v>53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95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VÝSTAVBA CHRÁNĚNÉHO BYDLENÍ V NOVÉ PACE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92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D.1.5.05 - Volná elektronika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Na Vyšehradě 1205, 509 01 Nová Paka </v>
      </c>
      <c r="G89" s="36"/>
      <c r="H89" s="36"/>
      <c r="I89" s="28" t="s">
        <v>22</v>
      </c>
      <c r="J89" s="75" t="str">
        <f>IF(J12="","",J12)</f>
        <v>14. 12. 2023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24</v>
      </c>
      <c r="D91" s="36"/>
      <c r="E91" s="36"/>
      <c r="F91" s="23" t="str">
        <f>E15</f>
        <v>Královehradecký kraj</v>
      </c>
      <c r="G91" s="36"/>
      <c r="H91" s="36"/>
      <c r="I91" s="28" t="s">
        <v>30</v>
      </c>
      <c r="J91" s="32" t="str">
        <f>E21</f>
        <v>Růžička a partneři, s.r.o.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>QSB, s.r.o.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96</v>
      </c>
      <c r="D94" s="172"/>
      <c r="E94" s="172"/>
      <c r="F94" s="172"/>
      <c r="G94" s="172"/>
      <c r="H94" s="172"/>
      <c r="I94" s="172"/>
      <c r="J94" s="173" t="s">
        <v>97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98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99</v>
      </c>
    </row>
    <row r="97" s="9" customFormat="1" ht="24.96" customHeight="1">
      <c r="A97" s="9"/>
      <c r="B97" s="175"/>
      <c r="C97" s="176"/>
      <c r="D97" s="177" t="s">
        <v>100</v>
      </c>
      <c r="E97" s="178"/>
      <c r="F97" s="178"/>
      <c r="G97" s="178"/>
      <c r="H97" s="178"/>
      <c r="I97" s="178"/>
      <c r="J97" s="179">
        <f>J118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101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70" t="str">
        <f>E7</f>
        <v>VÝSTAVBA CHRÁNĚNÉHO BYDLENÍ V NOVÉ PACE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92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D.1.5.05 - Volná elektronika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 xml:space="preserve">Na Vyšehradě 1205, 509 01 Nová Paka </v>
      </c>
      <c r="G111" s="36"/>
      <c r="H111" s="36"/>
      <c r="I111" s="28" t="s">
        <v>22</v>
      </c>
      <c r="J111" s="75" t="str">
        <f>IF(J12="","",J12)</f>
        <v>14. 12. 2023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5.65" customHeight="1">
      <c r="A113" s="34"/>
      <c r="B113" s="35"/>
      <c r="C113" s="28" t="s">
        <v>24</v>
      </c>
      <c r="D113" s="36"/>
      <c r="E113" s="36"/>
      <c r="F113" s="23" t="str">
        <f>E15</f>
        <v>Královehradecký kraj</v>
      </c>
      <c r="G113" s="36"/>
      <c r="H113" s="36"/>
      <c r="I113" s="28" t="s">
        <v>30</v>
      </c>
      <c r="J113" s="32" t="str">
        <f>E21</f>
        <v>Růžička a partneři, s.r.o.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28</v>
      </c>
      <c r="D114" s="36"/>
      <c r="E114" s="36"/>
      <c r="F114" s="23" t="str">
        <f>IF(E18="","",E18)</f>
        <v>Vyplň údaj</v>
      </c>
      <c r="G114" s="36"/>
      <c r="H114" s="36"/>
      <c r="I114" s="28" t="s">
        <v>33</v>
      </c>
      <c r="J114" s="32" t="str">
        <f>E24</f>
        <v>QSB, s.r.o.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81"/>
      <c r="B116" s="182"/>
      <c r="C116" s="183" t="s">
        <v>102</v>
      </c>
      <c r="D116" s="184" t="s">
        <v>62</v>
      </c>
      <c r="E116" s="184" t="s">
        <v>58</v>
      </c>
      <c r="F116" s="184" t="s">
        <v>59</v>
      </c>
      <c r="G116" s="184" t="s">
        <v>103</v>
      </c>
      <c r="H116" s="184" t="s">
        <v>104</v>
      </c>
      <c r="I116" s="184" t="s">
        <v>105</v>
      </c>
      <c r="J116" s="184" t="s">
        <v>97</v>
      </c>
      <c r="K116" s="185" t="s">
        <v>106</v>
      </c>
      <c r="L116" s="186"/>
      <c r="M116" s="96" t="s">
        <v>1</v>
      </c>
      <c r="N116" s="97" t="s">
        <v>41</v>
      </c>
      <c r="O116" s="97" t="s">
        <v>107</v>
      </c>
      <c r="P116" s="97" t="s">
        <v>108</v>
      </c>
      <c r="Q116" s="97" t="s">
        <v>109</v>
      </c>
      <c r="R116" s="97" t="s">
        <v>110</v>
      </c>
      <c r="S116" s="97" t="s">
        <v>111</v>
      </c>
      <c r="T116" s="98" t="s">
        <v>112</v>
      </c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</row>
    <row r="117" s="2" customFormat="1" ht="22.8" customHeight="1">
      <c r="A117" s="34"/>
      <c r="B117" s="35"/>
      <c r="C117" s="103" t="s">
        <v>113</v>
      </c>
      <c r="D117" s="36"/>
      <c r="E117" s="36"/>
      <c r="F117" s="36"/>
      <c r="G117" s="36"/>
      <c r="H117" s="36"/>
      <c r="I117" s="36"/>
      <c r="J117" s="187">
        <f>BK117</f>
        <v>0</v>
      </c>
      <c r="K117" s="36"/>
      <c r="L117" s="40"/>
      <c r="M117" s="99"/>
      <c r="N117" s="188"/>
      <c r="O117" s="100"/>
      <c r="P117" s="189">
        <f>P118</f>
        <v>0</v>
      </c>
      <c r="Q117" s="100"/>
      <c r="R117" s="189">
        <f>R118</f>
        <v>0</v>
      </c>
      <c r="S117" s="100"/>
      <c r="T117" s="190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76</v>
      </c>
      <c r="AU117" s="13" t="s">
        <v>99</v>
      </c>
      <c r="BK117" s="191">
        <f>BK118</f>
        <v>0</v>
      </c>
    </row>
    <row r="118" s="11" customFormat="1" ht="25.92" customHeight="1">
      <c r="A118" s="11"/>
      <c r="B118" s="192"/>
      <c r="C118" s="193"/>
      <c r="D118" s="194" t="s">
        <v>76</v>
      </c>
      <c r="E118" s="195" t="s">
        <v>114</v>
      </c>
      <c r="F118" s="195" t="s">
        <v>83</v>
      </c>
      <c r="G118" s="193"/>
      <c r="H118" s="193"/>
      <c r="I118" s="196"/>
      <c r="J118" s="197">
        <f>BK118</f>
        <v>0</v>
      </c>
      <c r="K118" s="193"/>
      <c r="L118" s="198"/>
      <c r="M118" s="199"/>
      <c r="N118" s="200"/>
      <c r="O118" s="200"/>
      <c r="P118" s="201">
        <f>SUM(P119:P144)</f>
        <v>0</v>
      </c>
      <c r="Q118" s="200"/>
      <c r="R118" s="201">
        <f>SUM(R119:R144)</f>
        <v>0</v>
      </c>
      <c r="S118" s="200"/>
      <c r="T118" s="202">
        <f>SUM(T119:T144)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3" t="s">
        <v>85</v>
      </c>
      <c r="AT118" s="204" t="s">
        <v>76</v>
      </c>
      <c r="AU118" s="204" t="s">
        <v>77</v>
      </c>
      <c r="AY118" s="203" t="s">
        <v>115</v>
      </c>
      <c r="BK118" s="205">
        <f>SUM(BK119:BK144)</f>
        <v>0</v>
      </c>
    </row>
    <row r="119" s="2" customFormat="1" ht="16.5" customHeight="1">
      <c r="A119" s="34"/>
      <c r="B119" s="35"/>
      <c r="C119" s="206" t="s">
        <v>85</v>
      </c>
      <c r="D119" s="206" t="s">
        <v>116</v>
      </c>
      <c r="E119" s="207" t="s">
        <v>117</v>
      </c>
      <c r="F119" s="208" t="s">
        <v>118</v>
      </c>
      <c r="G119" s="209" t="s">
        <v>119</v>
      </c>
      <c r="H119" s="210">
        <v>4</v>
      </c>
      <c r="I119" s="211"/>
      <c r="J119" s="212">
        <f>ROUND(I119*H119,2)</f>
        <v>0</v>
      </c>
      <c r="K119" s="208" t="s">
        <v>1</v>
      </c>
      <c r="L119" s="40"/>
      <c r="M119" s="213" t="s">
        <v>1</v>
      </c>
      <c r="N119" s="214" t="s">
        <v>42</v>
      </c>
      <c r="O119" s="87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7" t="s">
        <v>120</v>
      </c>
      <c r="AT119" s="217" t="s">
        <v>116</v>
      </c>
      <c r="AU119" s="217" t="s">
        <v>85</v>
      </c>
      <c r="AY119" s="13" t="s">
        <v>115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3" t="s">
        <v>85</v>
      </c>
      <c r="BK119" s="218">
        <f>ROUND(I119*H119,2)</f>
        <v>0</v>
      </c>
      <c r="BL119" s="13" t="s">
        <v>120</v>
      </c>
      <c r="BM119" s="217" t="s">
        <v>121</v>
      </c>
    </row>
    <row r="120" s="2" customFormat="1">
      <c r="A120" s="34"/>
      <c r="B120" s="35"/>
      <c r="C120" s="36"/>
      <c r="D120" s="219" t="s">
        <v>122</v>
      </c>
      <c r="E120" s="36"/>
      <c r="F120" s="220" t="s">
        <v>123</v>
      </c>
      <c r="G120" s="36"/>
      <c r="H120" s="36"/>
      <c r="I120" s="221"/>
      <c r="J120" s="36"/>
      <c r="K120" s="36"/>
      <c r="L120" s="40"/>
      <c r="M120" s="222"/>
      <c r="N120" s="223"/>
      <c r="O120" s="87"/>
      <c r="P120" s="87"/>
      <c r="Q120" s="87"/>
      <c r="R120" s="87"/>
      <c r="S120" s="87"/>
      <c r="T120" s="88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122</v>
      </c>
      <c r="AU120" s="13" t="s">
        <v>85</v>
      </c>
    </row>
    <row r="121" s="2" customFormat="1" ht="16.5" customHeight="1">
      <c r="A121" s="34"/>
      <c r="B121" s="35"/>
      <c r="C121" s="206" t="s">
        <v>87</v>
      </c>
      <c r="D121" s="206" t="s">
        <v>116</v>
      </c>
      <c r="E121" s="207" t="s">
        <v>124</v>
      </c>
      <c r="F121" s="208" t="s">
        <v>125</v>
      </c>
      <c r="G121" s="209" t="s">
        <v>119</v>
      </c>
      <c r="H121" s="210">
        <v>4</v>
      </c>
      <c r="I121" s="211"/>
      <c r="J121" s="212">
        <f>ROUND(I121*H121,2)</f>
        <v>0</v>
      </c>
      <c r="K121" s="208" t="s">
        <v>1</v>
      </c>
      <c r="L121" s="40"/>
      <c r="M121" s="213" t="s">
        <v>1</v>
      </c>
      <c r="N121" s="214" t="s">
        <v>42</v>
      </c>
      <c r="O121" s="87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120</v>
      </c>
      <c r="AT121" s="217" t="s">
        <v>116</v>
      </c>
      <c r="AU121" s="217" t="s">
        <v>85</v>
      </c>
      <c r="AY121" s="13" t="s">
        <v>115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3" t="s">
        <v>85</v>
      </c>
      <c r="BK121" s="218">
        <f>ROUND(I121*H121,2)</f>
        <v>0</v>
      </c>
      <c r="BL121" s="13" t="s">
        <v>120</v>
      </c>
      <c r="BM121" s="217" t="s">
        <v>126</v>
      </c>
    </row>
    <row r="122" s="2" customFormat="1">
      <c r="A122" s="34"/>
      <c r="B122" s="35"/>
      <c r="C122" s="36"/>
      <c r="D122" s="219" t="s">
        <v>122</v>
      </c>
      <c r="E122" s="36"/>
      <c r="F122" s="220" t="s">
        <v>127</v>
      </c>
      <c r="G122" s="36"/>
      <c r="H122" s="36"/>
      <c r="I122" s="221"/>
      <c r="J122" s="36"/>
      <c r="K122" s="36"/>
      <c r="L122" s="40"/>
      <c r="M122" s="222"/>
      <c r="N122" s="223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122</v>
      </c>
      <c r="AU122" s="13" t="s">
        <v>85</v>
      </c>
    </row>
    <row r="123" s="2" customFormat="1" ht="16.5" customHeight="1">
      <c r="A123" s="34"/>
      <c r="B123" s="35"/>
      <c r="C123" s="206" t="s">
        <v>128</v>
      </c>
      <c r="D123" s="206" t="s">
        <v>116</v>
      </c>
      <c r="E123" s="207" t="s">
        <v>129</v>
      </c>
      <c r="F123" s="208" t="s">
        <v>130</v>
      </c>
      <c r="G123" s="209" t="s">
        <v>119</v>
      </c>
      <c r="H123" s="210">
        <v>4</v>
      </c>
      <c r="I123" s="211"/>
      <c r="J123" s="212">
        <f>ROUND(I123*H123,2)</f>
        <v>0</v>
      </c>
      <c r="K123" s="208" t="s">
        <v>1</v>
      </c>
      <c r="L123" s="40"/>
      <c r="M123" s="213" t="s">
        <v>1</v>
      </c>
      <c r="N123" s="214" t="s">
        <v>42</v>
      </c>
      <c r="O123" s="87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120</v>
      </c>
      <c r="AT123" s="217" t="s">
        <v>116</v>
      </c>
      <c r="AU123" s="217" t="s">
        <v>85</v>
      </c>
      <c r="AY123" s="13" t="s">
        <v>115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3" t="s">
        <v>85</v>
      </c>
      <c r="BK123" s="218">
        <f>ROUND(I123*H123,2)</f>
        <v>0</v>
      </c>
      <c r="BL123" s="13" t="s">
        <v>120</v>
      </c>
      <c r="BM123" s="217" t="s">
        <v>131</v>
      </c>
    </row>
    <row r="124" s="2" customFormat="1">
      <c r="A124" s="34"/>
      <c r="B124" s="35"/>
      <c r="C124" s="36"/>
      <c r="D124" s="219" t="s">
        <v>122</v>
      </c>
      <c r="E124" s="36"/>
      <c r="F124" s="220" t="s">
        <v>132</v>
      </c>
      <c r="G124" s="36"/>
      <c r="H124" s="36"/>
      <c r="I124" s="221"/>
      <c r="J124" s="36"/>
      <c r="K124" s="36"/>
      <c r="L124" s="40"/>
      <c r="M124" s="222"/>
      <c r="N124" s="223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122</v>
      </c>
      <c r="AU124" s="13" t="s">
        <v>85</v>
      </c>
    </row>
    <row r="125" s="2" customFormat="1" ht="16.5" customHeight="1">
      <c r="A125" s="34"/>
      <c r="B125" s="35"/>
      <c r="C125" s="206" t="s">
        <v>133</v>
      </c>
      <c r="D125" s="206" t="s">
        <v>116</v>
      </c>
      <c r="E125" s="207" t="s">
        <v>134</v>
      </c>
      <c r="F125" s="208" t="s">
        <v>135</v>
      </c>
      <c r="G125" s="209" t="s">
        <v>119</v>
      </c>
      <c r="H125" s="210">
        <v>4</v>
      </c>
      <c r="I125" s="211"/>
      <c r="J125" s="212">
        <f>ROUND(I125*H125,2)</f>
        <v>0</v>
      </c>
      <c r="K125" s="208" t="s">
        <v>1</v>
      </c>
      <c r="L125" s="40"/>
      <c r="M125" s="213" t="s">
        <v>1</v>
      </c>
      <c r="N125" s="214" t="s">
        <v>42</v>
      </c>
      <c r="O125" s="87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7" t="s">
        <v>120</v>
      </c>
      <c r="AT125" s="217" t="s">
        <v>116</v>
      </c>
      <c r="AU125" s="217" t="s">
        <v>85</v>
      </c>
      <c r="AY125" s="13" t="s">
        <v>115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3" t="s">
        <v>85</v>
      </c>
      <c r="BK125" s="218">
        <f>ROUND(I125*H125,2)</f>
        <v>0</v>
      </c>
      <c r="BL125" s="13" t="s">
        <v>120</v>
      </c>
      <c r="BM125" s="217" t="s">
        <v>136</v>
      </c>
    </row>
    <row r="126" s="2" customFormat="1">
      <c r="A126" s="34"/>
      <c r="B126" s="35"/>
      <c r="C126" s="36"/>
      <c r="D126" s="219" t="s">
        <v>122</v>
      </c>
      <c r="E126" s="36"/>
      <c r="F126" s="220" t="s">
        <v>137</v>
      </c>
      <c r="G126" s="36"/>
      <c r="H126" s="36"/>
      <c r="I126" s="221"/>
      <c r="J126" s="36"/>
      <c r="K126" s="36"/>
      <c r="L126" s="40"/>
      <c r="M126" s="222"/>
      <c r="N126" s="223"/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122</v>
      </c>
      <c r="AU126" s="13" t="s">
        <v>85</v>
      </c>
    </row>
    <row r="127" s="2" customFormat="1" ht="16.5" customHeight="1">
      <c r="A127" s="34"/>
      <c r="B127" s="35"/>
      <c r="C127" s="206" t="s">
        <v>138</v>
      </c>
      <c r="D127" s="206" t="s">
        <v>116</v>
      </c>
      <c r="E127" s="207" t="s">
        <v>139</v>
      </c>
      <c r="F127" s="208" t="s">
        <v>140</v>
      </c>
      <c r="G127" s="209" t="s">
        <v>119</v>
      </c>
      <c r="H127" s="210">
        <v>4</v>
      </c>
      <c r="I127" s="211"/>
      <c r="J127" s="212">
        <f>ROUND(I127*H127,2)</f>
        <v>0</v>
      </c>
      <c r="K127" s="208" t="s">
        <v>1</v>
      </c>
      <c r="L127" s="40"/>
      <c r="M127" s="213" t="s">
        <v>1</v>
      </c>
      <c r="N127" s="214" t="s">
        <v>42</v>
      </c>
      <c r="O127" s="87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120</v>
      </c>
      <c r="AT127" s="217" t="s">
        <v>116</v>
      </c>
      <c r="AU127" s="217" t="s">
        <v>85</v>
      </c>
      <c r="AY127" s="13" t="s">
        <v>115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3" t="s">
        <v>85</v>
      </c>
      <c r="BK127" s="218">
        <f>ROUND(I127*H127,2)</f>
        <v>0</v>
      </c>
      <c r="BL127" s="13" t="s">
        <v>120</v>
      </c>
      <c r="BM127" s="217" t="s">
        <v>141</v>
      </c>
    </row>
    <row r="128" s="2" customFormat="1">
      <c r="A128" s="34"/>
      <c r="B128" s="35"/>
      <c r="C128" s="36"/>
      <c r="D128" s="219" t="s">
        <v>122</v>
      </c>
      <c r="E128" s="36"/>
      <c r="F128" s="220" t="s">
        <v>142</v>
      </c>
      <c r="G128" s="36"/>
      <c r="H128" s="36"/>
      <c r="I128" s="221"/>
      <c r="J128" s="36"/>
      <c r="K128" s="36"/>
      <c r="L128" s="40"/>
      <c r="M128" s="222"/>
      <c r="N128" s="223"/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122</v>
      </c>
      <c r="AU128" s="13" t="s">
        <v>85</v>
      </c>
    </row>
    <row r="129" s="2" customFormat="1" ht="16.5" customHeight="1">
      <c r="A129" s="34"/>
      <c r="B129" s="35"/>
      <c r="C129" s="206" t="s">
        <v>143</v>
      </c>
      <c r="D129" s="206" t="s">
        <v>116</v>
      </c>
      <c r="E129" s="207" t="s">
        <v>144</v>
      </c>
      <c r="F129" s="208" t="s">
        <v>145</v>
      </c>
      <c r="G129" s="209" t="s">
        <v>119</v>
      </c>
      <c r="H129" s="210">
        <v>2</v>
      </c>
      <c r="I129" s="211"/>
      <c r="J129" s="212">
        <f>ROUND(I129*H129,2)</f>
        <v>0</v>
      </c>
      <c r="K129" s="208" t="s">
        <v>1</v>
      </c>
      <c r="L129" s="40"/>
      <c r="M129" s="213" t="s">
        <v>1</v>
      </c>
      <c r="N129" s="214" t="s">
        <v>42</v>
      </c>
      <c r="O129" s="87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120</v>
      </c>
      <c r="AT129" s="217" t="s">
        <v>116</v>
      </c>
      <c r="AU129" s="217" t="s">
        <v>85</v>
      </c>
      <c r="AY129" s="13" t="s">
        <v>115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3" t="s">
        <v>85</v>
      </c>
      <c r="BK129" s="218">
        <f>ROUND(I129*H129,2)</f>
        <v>0</v>
      </c>
      <c r="BL129" s="13" t="s">
        <v>120</v>
      </c>
      <c r="BM129" s="217" t="s">
        <v>146</v>
      </c>
    </row>
    <row r="130" s="2" customFormat="1">
      <c r="A130" s="34"/>
      <c r="B130" s="35"/>
      <c r="C130" s="36"/>
      <c r="D130" s="219" t="s">
        <v>122</v>
      </c>
      <c r="E130" s="36"/>
      <c r="F130" s="220" t="s">
        <v>147</v>
      </c>
      <c r="G130" s="36"/>
      <c r="H130" s="36"/>
      <c r="I130" s="221"/>
      <c r="J130" s="36"/>
      <c r="K130" s="36"/>
      <c r="L130" s="40"/>
      <c r="M130" s="222"/>
      <c r="N130" s="223"/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122</v>
      </c>
      <c r="AU130" s="13" t="s">
        <v>85</v>
      </c>
    </row>
    <row r="131" s="2" customFormat="1" ht="16.5" customHeight="1">
      <c r="A131" s="34"/>
      <c r="B131" s="35"/>
      <c r="C131" s="206" t="s">
        <v>148</v>
      </c>
      <c r="D131" s="206" t="s">
        <v>116</v>
      </c>
      <c r="E131" s="207" t="s">
        <v>149</v>
      </c>
      <c r="F131" s="208" t="s">
        <v>150</v>
      </c>
      <c r="G131" s="209" t="s">
        <v>119</v>
      </c>
      <c r="H131" s="210">
        <v>2</v>
      </c>
      <c r="I131" s="211"/>
      <c r="J131" s="212">
        <f>ROUND(I131*H131,2)</f>
        <v>0</v>
      </c>
      <c r="K131" s="208" t="s">
        <v>1</v>
      </c>
      <c r="L131" s="40"/>
      <c r="M131" s="213" t="s">
        <v>1</v>
      </c>
      <c r="N131" s="214" t="s">
        <v>42</v>
      </c>
      <c r="O131" s="87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120</v>
      </c>
      <c r="AT131" s="217" t="s">
        <v>116</v>
      </c>
      <c r="AU131" s="217" t="s">
        <v>85</v>
      </c>
      <c r="AY131" s="13" t="s">
        <v>115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3" t="s">
        <v>85</v>
      </c>
      <c r="BK131" s="218">
        <f>ROUND(I131*H131,2)</f>
        <v>0</v>
      </c>
      <c r="BL131" s="13" t="s">
        <v>120</v>
      </c>
      <c r="BM131" s="217" t="s">
        <v>151</v>
      </c>
    </row>
    <row r="132" s="2" customFormat="1">
      <c r="A132" s="34"/>
      <c r="B132" s="35"/>
      <c r="C132" s="36"/>
      <c r="D132" s="219" t="s">
        <v>122</v>
      </c>
      <c r="E132" s="36"/>
      <c r="F132" s="220" t="s">
        <v>152</v>
      </c>
      <c r="G132" s="36"/>
      <c r="H132" s="36"/>
      <c r="I132" s="221"/>
      <c r="J132" s="36"/>
      <c r="K132" s="36"/>
      <c r="L132" s="40"/>
      <c r="M132" s="222"/>
      <c r="N132" s="223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122</v>
      </c>
      <c r="AU132" s="13" t="s">
        <v>85</v>
      </c>
    </row>
    <row r="133" s="2" customFormat="1" ht="16.5" customHeight="1">
      <c r="A133" s="34"/>
      <c r="B133" s="35"/>
      <c r="C133" s="206" t="s">
        <v>153</v>
      </c>
      <c r="D133" s="206" t="s">
        <v>116</v>
      </c>
      <c r="E133" s="207" t="s">
        <v>154</v>
      </c>
      <c r="F133" s="208" t="s">
        <v>155</v>
      </c>
      <c r="G133" s="209" t="s">
        <v>119</v>
      </c>
      <c r="H133" s="210">
        <v>2</v>
      </c>
      <c r="I133" s="211"/>
      <c r="J133" s="212">
        <f>ROUND(I133*H133,2)</f>
        <v>0</v>
      </c>
      <c r="K133" s="208" t="s">
        <v>1</v>
      </c>
      <c r="L133" s="40"/>
      <c r="M133" s="213" t="s">
        <v>1</v>
      </c>
      <c r="N133" s="214" t="s">
        <v>42</v>
      </c>
      <c r="O133" s="87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120</v>
      </c>
      <c r="AT133" s="217" t="s">
        <v>116</v>
      </c>
      <c r="AU133" s="217" t="s">
        <v>85</v>
      </c>
      <c r="AY133" s="13" t="s">
        <v>115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3" t="s">
        <v>85</v>
      </c>
      <c r="BK133" s="218">
        <f>ROUND(I133*H133,2)</f>
        <v>0</v>
      </c>
      <c r="BL133" s="13" t="s">
        <v>120</v>
      </c>
      <c r="BM133" s="217" t="s">
        <v>156</v>
      </c>
    </row>
    <row r="134" s="2" customFormat="1">
      <c r="A134" s="34"/>
      <c r="B134" s="35"/>
      <c r="C134" s="36"/>
      <c r="D134" s="219" t="s">
        <v>122</v>
      </c>
      <c r="E134" s="36"/>
      <c r="F134" s="220" t="s">
        <v>157</v>
      </c>
      <c r="G134" s="36"/>
      <c r="H134" s="36"/>
      <c r="I134" s="221"/>
      <c r="J134" s="36"/>
      <c r="K134" s="36"/>
      <c r="L134" s="40"/>
      <c r="M134" s="222"/>
      <c r="N134" s="223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122</v>
      </c>
      <c r="AU134" s="13" t="s">
        <v>85</v>
      </c>
    </row>
    <row r="135" s="2" customFormat="1" ht="16.5" customHeight="1">
      <c r="A135" s="34"/>
      <c r="B135" s="35"/>
      <c r="C135" s="206" t="s">
        <v>158</v>
      </c>
      <c r="D135" s="206" t="s">
        <v>116</v>
      </c>
      <c r="E135" s="207" t="s">
        <v>159</v>
      </c>
      <c r="F135" s="208" t="s">
        <v>160</v>
      </c>
      <c r="G135" s="209" t="s">
        <v>119</v>
      </c>
      <c r="H135" s="210">
        <v>6</v>
      </c>
      <c r="I135" s="211"/>
      <c r="J135" s="212">
        <f>ROUND(I135*H135,2)</f>
        <v>0</v>
      </c>
      <c r="K135" s="208" t="s">
        <v>1</v>
      </c>
      <c r="L135" s="40"/>
      <c r="M135" s="213" t="s">
        <v>1</v>
      </c>
      <c r="N135" s="214" t="s">
        <v>42</v>
      </c>
      <c r="O135" s="87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120</v>
      </c>
      <c r="AT135" s="217" t="s">
        <v>116</v>
      </c>
      <c r="AU135" s="217" t="s">
        <v>85</v>
      </c>
      <c r="AY135" s="13" t="s">
        <v>115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3" t="s">
        <v>85</v>
      </c>
      <c r="BK135" s="218">
        <f>ROUND(I135*H135,2)</f>
        <v>0</v>
      </c>
      <c r="BL135" s="13" t="s">
        <v>120</v>
      </c>
      <c r="BM135" s="217" t="s">
        <v>161</v>
      </c>
    </row>
    <row r="136" s="2" customFormat="1">
      <c r="A136" s="34"/>
      <c r="B136" s="35"/>
      <c r="C136" s="36"/>
      <c r="D136" s="219" t="s">
        <v>122</v>
      </c>
      <c r="E136" s="36"/>
      <c r="F136" s="220" t="s">
        <v>162</v>
      </c>
      <c r="G136" s="36"/>
      <c r="H136" s="36"/>
      <c r="I136" s="221"/>
      <c r="J136" s="36"/>
      <c r="K136" s="36"/>
      <c r="L136" s="40"/>
      <c r="M136" s="222"/>
      <c r="N136" s="223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122</v>
      </c>
      <c r="AU136" s="13" t="s">
        <v>85</v>
      </c>
    </row>
    <row r="137" s="2" customFormat="1" ht="16.5" customHeight="1">
      <c r="A137" s="34"/>
      <c r="B137" s="35"/>
      <c r="C137" s="206" t="s">
        <v>163</v>
      </c>
      <c r="D137" s="206" t="s">
        <v>116</v>
      </c>
      <c r="E137" s="207" t="s">
        <v>164</v>
      </c>
      <c r="F137" s="208" t="s">
        <v>165</v>
      </c>
      <c r="G137" s="209" t="s">
        <v>119</v>
      </c>
      <c r="H137" s="210">
        <v>4</v>
      </c>
      <c r="I137" s="211"/>
      <c r="J137" s="212">
        <f>ROUND(I137*H137,2)</f>
        <v>0</v>
      </c>
      <c r="K137" s="208" t="s">
        <v>1</v>
      </c>
      <c r="L137" s="40"/>
      <c r="M137" s="213" t="s">
        <v>1</v>
      </c>
      <c r="N137" s="214" t="s">
        <v>42</v>
      </c>
      <c r="O137" s="87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120</v>
      </c>
      <c r="AT137" s="217" t="s">
        <v>116</v>
      </c>
      <c r="AU137" s="217" t="s">
        <v>85</v>
      </c>
      <c r="AY137" s="13" t="s">
        <v>115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3" t="s">
        <v>85</v>
      </c>
      <c r="BK137" s="218">
        <f>ROUND(I137*H137,2)</f>
        <v>0</v>
      </c>
      <c r="BL137" s="13" t="s">
        <v>120</v>
      </c>
      <c r="BM137" s="217" t="s">
        <v>166</v>
      </c>
    </row>
    <row r="138" s="2" customFormat="1">
      <c r="A138" s="34"/>
      <c r="B138" s="35"/>
      <c r="C138" s="36"/>
      <c r="D138" s="219" t="s">
        <v>122</v>
      </c>
      <c r="E138" s="36"/>
      <c r="F138" s="220" t="s">
        <v>167</v>
      </c>
      <c r="G138" s="36"/>
      <c r="H138" s="36"/>
      <c r="I138" s="221"/>
      <c r="J138" s="36"/>
      <c r="K138" s="36"/>
      <c r="L138" s="40"/>
      <c r="M138" s="222"/>
      <c r="N138" s="223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122</v>
      </c>
      <c r="AU138" s="13" t="s">
        <v>85</v>
      </c>
    </row>
    <row r="139" s="2" customFormat="1" ht="16.5" customHeight="1">
      <c r="A139" s="34"/>
      <c r="B139" s="35"/>
      <c r="C139" s="206" t="s">
        <v>168</v>
      </c>
      <c r="D139" s="206" t="s">
        <v>116</v>
      </c>
      <c r="E139" s="207" t="s">
        <v>169</v>
      </c>
      <c r="F139" s="208" t="s">
        <v>170</v>
      </c>
      <c r="G139" s="209" t="s">
        <v>119</v>
      </c>
      <c r="H139" s="210">
        <v>4</v>
      </c>
      <c r="I139" s="211"/>
      <c r="J139" s="212">
        <f>ROUND(I139*H139,2)</f>
        <v>0</v>
      </c>
      <c r="K139" s="208" t="s">
        <v>1</v>
      </c>
      <c r="L139" s="40"/>
      <c r="M139" s="213" t="s">
        <v>1</v>
      </c>
      <c r="N139" s="214" t="s">
        <v>42</v>
      </c>
      <c r="O139" s="87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120</v>
      </c>
      <c r="AT139" s="217" t="s">
        <v>116</v>
      </c>
      <c r="AU139" s="217" t="s">
        <v>85</v>
      </c>
      <c r="AY139" s="13" t="s">
        <v>115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3" t="s">
        <v>85</v>
      </c>
      <c r="BK139" s="218">
        <f>ROUND(I139*H139,2)</f>
        <v>0</v>
      </c>
      <c r="BL139" s="13" t="s">
        <v>120</v>
      </c>
      <c r="BM139" s="217" t="s">
        <v>171</v>
      </c>
    </row>
    <row r="140" s="2" customFormat="1">
      <c r="A140" s="34"/>
      <c r="B140" s="35"/>
      <c r="C140" s="36"/>
      <c r="D140" s="219" t="s">
        <v>122</v>
      </c>
      <c r="E140" s="36"/>
      <c r="F140" s="220" t="s">
        <v>172</v>
      </c>
      <c r="G140" s="36"/>
      <c r="H140" s="36"/>
      <c r="I140" s="221"/>
      <c r="J140" s="36"/>
      <c r="K140" s="36"/>
      <c r="L140" s="40"/>
      <c r="M140" s="222"/>
      <c r="N140" s="223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122</v>
      </c>
      <c r="AU140" s="13" t="s">
        <v>85</v>
      </c>
    </row>
    <row r="141" s="2" customFormat="1" ht="16.5" customHeight="1">
      <c r="A141" s="34"/>
      <c r="B141" s="35"/>
      <c r="C141" s="206" t="s">
        <v>173</v>
      </c>
      <c r="D141" s="206" t="s">
        <v>116</v>
      </c>
      <c r="E141" s="207" t="s">
        <v>174</v>
      </c>
      <c r="F141" s="208" t="s">
        <v>175</v>
      </c>
      <c r="G141" s="209" t="s">
        <v>119</v>
      </c>
      <c r="H141" s="210">
        <v>4</v>
      </c>
      <c r="I141" s="211"/>
      <c r="J141" s="212">
        <f>ROUND(I141*H141,2)</f>
        <v>0</v>
      </c>
      <c r="K141" s="208" t="s">
        <v>1</v>
      </c>
      <c r="L141" s="40"/>
      <c r="M141" s="213" t="s">
        <v>1</v>
      </c>
      <c r="N141" s="214" t="s">
        <v>42</v>
      </c>
      <c r="O141" s="87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120</v>
      </c>
      <c r="AT141" s="217" t="s">
        <v>116</v>
      </c>
      <c r="AU141" s="217" t="s">
        <v>85</v>
      </c>
      <c r="AY141" s="13" t="s">
        <v>115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3" t="s">
        <v>85</v>
      </c>
      <c r="BK141" s="218">
        <f>ROUND(I141*H141,2)</f>
        <v>0</v>
      </c>
      <c r="BL141" s="13" t="s">
        <v>120</v>
      </c>
      <c r="BM141" s="217" t="s">
        <v>176</v>
      </c>
    </row>
    <row r="142" s="2" customFormat="1">
      <c r="A142" s="34"/>
      <c r="B142" s="35"/>
      <c r="C142" s="36"/>
      <c r="D142" s="219" t="s">
        <v>122</v>
      </c>
      <c r="E142" s="36"/>
      <c r="F142" s="220" t="s">
        <v>177</v>
      </c>
      <c r="G142" s="36"/>
      <c r="H142" s="36"/>
      <c r="I142" s="221"/>
      <c r="J142" s="36"/>
      <c r="K142" s="36"/>
      <c r="L142" s="40"/>
      <c r="M142" s="222"/>
      <c r="N142" s="223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122</v>
      </c>
      <c r="AU142" s="13" t="s">
        <v>85</v>
      </c>
    </row>
    <row r="143" s="2" customFormat="1" ht="16.5" customHeight="1">
      <c r="A143" s="34"/>
      <c r="B143" s="35"/>
      <c r="C143" s="206" t="s">
        <v>178</v>
      </c>
      <c r="D143" s="206" t="s">
        <v>116</v>
      </c>
      <c r="E143" s="207" t="s">
        <v>179</v>
      </c>
      <c r="F143" s="208" t="s">
        <v>180</v>
      </c>
      <c r="G143" s="209" t="s">
        <v>119</v>
      </c>
      <c r="H143" s="210">
        <v>4</v>
      </c>
      <c r="I143" s="211"/>
      <c r="J143" s="212">
        <f>ROUND(I143*H143,2)</f>
        <v>0</v>
      </c>
      <c r="K143" s="208" t="s">
        <v>1</v>
      </c>
      <c r="L143" s="40"/>
      <c r="M143" s="213" t="s">
        <v>1</v>
      </c>
      <c r="N143" s="214" t="s">
        <v>42</v>
      </c>
      <c r="O143" s="87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7" t="s">
        <v>120</v>
      </c>
      <c r="AT143" s="217" t="s">
        <v>116</v>
      </c>
      <c r="AU143" s="217" t="s">
        <v>85</v>
      </c>
      <c r="AY143" s="13" t="s">
        <v>115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3" t="s">
        <v>85</v>
      </c>
      <c r="BK143" s="218">
        <f>ROUND(I143*H143,2)</f>
        <v>0</v>
      </c>
      <c r="BL143" s="13" t="s">
        <v>120</v>
      </c>
      <c r="BM143" s="217" t="s">
        <v>181</v>
      </c>
    </row>
    <row r="144" s="2" customFormat="1">
      <c r="A144" s="34"/>
      <c r="B144" s="35"/>
      <c r="C144" s="36"/>
      <c r="D144" s="219" t="s">
        <v>122</v>
      </c>
      <c r="E144" s="36"/>
      <c r="F144" s="220" t="s">
        <v>182</v>
      </c>
      <c r="G144" s="36"/>
      <c r="H144" s="36"/>
      <c r="I144" s="221"/>
      <c r="J144" s="36"/>
      <c r="K144" s="36"/>
      <c r="L144" s="40"/>
      <c r="M144" s="224"/>
      <c r="N144" s="225"/>
      <c r="O144" s="226"/>
      <c r="P144" s="226"/>
      <c r="Q144" s="226"/>
      <c r="R144" s="226"/>
      <c r="S144" s="226"/>
      <c r="T144" s="227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122</v>
      </c>
      <c r="AU144" s="13" t="s">
        <v>85</v>
      </c>
    </row>
    <row r="145" s="2" customFormat="1" ht="6.96" customHeight="1">
      <c r="A145" s="34"/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40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sheet="1" autoFilter="0" formatColumns="0" formatRows="0" objects="1" scenarios="1" spinCount="100000" saltValue="jEdNzyDwG6Mj6Zc3SkMvyz0eFvp2s/1SZfGBcELTBwEH4FA+2mkFgU88zCBulEUMRyim71qxiHqngoUyOkuBQg==" hashValue="CDEpm4cq/LOQRDSAhUPLi8NdOnaykI3iET01wL2Rr1BtkOU1rVhP7hLf1spded3cQsUZxQhxr3D5Q2uJfbVvmA==" algorithmName="SHA-512" password="D4DD"/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87</v>
      </c>
    </row>
    <row r="4" s="1" customFormat="1" ht="24.96" customHeight="1">
      <c r="B4" s="16"/>
      <c r="D4" s="134" t="s">
        <v>91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VÝSTAVBA CHRÁNĚNÉHO BYDLENÍ V NOVÉ PACE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92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183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14. 12. 2023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">
        <v>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">
        <v>26</v>
      </c>
      <c r="F15" s="34"/>
      <c r="G15" s="34"/>
      <c r="H15" s="34"/>
      <c r="I15" s="136" t="s">
        <v>27</v>
      </c>
      <c r="J15" s="139" t="s">
        <v>1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">
        <v>34</v>
      </c>
      <c r="F24" s="34"/>
      <c r="G24" s="34"/>
      <c r="H24" s="34"/>
      <c r="I24" s="136" t="s">
        <v>27</v>
      </c>
      <c r="J24" s="139" t="s">
        <v>1</v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35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94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37</v>
      </c>
      <c r="E30" s="34"/>
      <c r="F30" s="34"/>
      <c r="G30" s="34"/>
      <c r="H30" s="34"/>
      <c r="I30" s="34"/>
      <c r="J30" s="147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39</v>
      </c>
      <c r="G32" s="34"/>
      <c r="H32" s="34"/>
      <c r="I32" s="148" t="s">
        <v>38</v>
      </c>
      <c r="J32" s="148" t="s">
        <v>40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41</v>
      </c>
      <c r="E33" s="136" t="s">
        <v>42</v>
      </c>
      <c r="F33" s="150">
        <f>ROUND((SUM(BE117:BE126)),  2)</f>
        <v>0</v>
      </c>
      <c r="G33" s="34"/>
      <c r="H33" s="34"/>
      <c r="I33" s="151">
        <v>0.20999999999999999</v>
      </c>
      <c r="J33" s="150">
        <f>ROUND(((SUM(BE117:BE126))*I33),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43</v>
      </c>
      <c r="F34" s="150">
        <f>ROUND((SUM(BF117:BF126)),  2)</f>
        <v>0</v>
      </c>
      <c r="G34" s="34"/>
      <c r="H34" s="34"/>
      <c r="I34" s="151">
        <v>0.14999999999999999</v>
      </c>
      <c r="J34" s="150">
        <f>ROUND(((SUM(BF117:BF126))*I34),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44</v>
      </c>
      <c r="F35" s="150">
        <f>ROUND((SUM(BG117:BG126)),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45</v>
      </c>
      <c r="F36" s="150">
        <f>ROUND((SUM(BH117:BH126)),  2)</f>
        <v>0</v>
      </c>
      <c r="G36" s="34"/>
      <c r="H36" s="34"/>
      <c r="I36" s="151">
        <v>0.14999999999999999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46</v>
      </c>
      <c r="F37" s="150">
        <f>ROUND((SUM(BI117:BI126)),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50</v>
      </c>
      <c r="E50" s="160"/>
      <c r="F50" s="160"/>
      <c r="G50" s="159" t="s">
        <v>51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52</v>
      </c>
      <c r="E61" s="162"/>
      <c r="F61" s="163" t="s">
        <v>53</v>
      </c>
      <c r="G61" s="161" t="s">
        <v>52</v>
      </c>
      <c r="H61" s="162"/>
      <c r="I61" s="162"/>
      <c r="J61" s="164" t="s">
        <v>53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54</v>
      </c>
      <c r="E65" s="165"/>
      <c r="F65" s="165"/>
      <c r="G65" s="159" t="s">
        <v>55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52</v>
      </c>
      <c r="E76" s="162"/>
      <c r="F76" s="163" t="s">
        <v>53</v>
      </c>
      <c r="G76" s="161" t="s">
        <v>52</v>
      </c>
      <c r="H76" s="162"/>
      <c r="I76" s="162"/>
      <c r="J76" s="164" t="s">
        <v>53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95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VÝSTAVBA CHRÁNĚNÉHO BYDLENÍ V NOVÉ PACE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92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D.1.5.06 - Volná svítidla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Na Vyšehradě 1205, 509 01 Nová Paka </v>
      </c>
      <c r="G89" s="36"/>
      <c r="H89" s="36"/>
      <c r="I89" s="28" t="s">
        <v>22</v>
      </c>
      <c r="J89" s="75" t="str">
        <f>IF(J12="","",J12)</f>
        <v>14. 12. 2023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24</v>
      </c>
      <c r="D91" s="36"/>
      <c r="E91" s="36"/>
      <c r="F91" s="23" t="str">
        <f>E15</f>
        <v>Královehradecký kraj</v>
      </c>
      <c r="G91" s="36"/>
      <c r="H91" s="36"/>
      <c r="I91" s="28" t="s">
        <v>30</v>
      </c>
      <c r="J91" s="32" t="str">
        <f>E21</f>
        <v>Růžička a partneři, s.r.o.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>QSB, s.r.o.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96</v>
      </c>
      <c r="D94" s="172"/>
      <c r="E94" s="172"/>
      <c r="F94" s="172"/>
      <c r="G94" s="172"/>
      <c r="H94" s="172"/>
      <c r="I94" s="172"/>
      <c r="J94" s="173" t="s">
        <v>97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98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99</v>
      </c>
    </row>
    <row r="97" s="9" customFormat="1" ht="24.96" customHeight="1">
      <c r="A97" s="9"/>
      <c r="B97" s="175"/>
      <c r="C97" s="176"/>
      <c r="D97" s="177" t="s">
        <v>184</v>
      </c>
      <c r="E97" s="178"/>
      <c r="F97" s="178"/>
      <c r="G97" s="178"/>
      <c r="H97" s="178"/>
      <c r="I97" s="178"/>
      <c r="J97" s="179">
        <f>J118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101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70" t="str">
        <f>E7</f>
        <v>VÝSTAVBA CHRÁNĚNÉHO BYDLENÍ V NOVÉ PACE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92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D.1.5.06 - Volná svítidla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 xml:space="preserve">Na Vyšehradě 1205, 509 01 Nová Paka </v>
      </c>
      <c r="G111" s="36"/>
      <c r="H111" s="36"/>
      <c r="I111" s="28" t="s">
        <v>22</v>
      </c>
      <c r="J111" s="75" t="str">
        <f>IF(J12="","",J12)</f>
        <v>14. 12. 2023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5.65" customHeight="1">
      <c r="A113" s="34"/>
      <c r="B113" s="35"/>
      <c r="C113" s="28" t="s">
        <v>24</v>
      </c>
      <c r="D113" s="36"/>
      <c r="E113" s="36"/>
      <c r="F113" s="23" t="str">
        <f>E15</f>
        <v>Královehradecký kraj</v>
      </c>
      <c r="G113" s="36"/>
      <c r="H113" s="36"/>
      <c r="I113" s="28" t="s">
        <v>30</v>
      </c>
      <c r="J113" s="32" t="str">
        <f>E21</f>
        <v>Růžička a partneři, s.r.o.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28</v>
      </c>
      <c r="D114" s="36"/>
      <c r="E114" s="36"/>
      <c r="F114" s="23" t="str">
        <f>IF(E18="","",E18)</f>
        <v>Vyplň údaj</v>
      </c>
      <c r="G114" s="36"/>
      <c r="H114" s="36"/>
      <c r="I114" s="28" t="s">
        <v>33</v>
      </c>
      <c r="J114" s="32" t="str">
        <f>E24</f>
        <v>QSB, s.r.o.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81"/>
      <c r="B116" s="182"/>
      <c r="C116" s="183" t="s">
        <v>102</v>
      </c>
      <c r="D116" s="184" t="s">
        <v>62</v>
      </c>
      <c r="E116" s="184" t="s">
        <v>58</v>
      </c>
      <c r="F116" s="184" t="s">
        <v>59</v>
      </c>
      <c r="G116" s="184" t="s">
        <v>103</v>
      </c>
      <c r="H116" s="184" t="s">
        <v>104</v>
      </c>
      <c r="I116" s="184" t="s">
        <v>105</v>
      </c>
      <c r="J116" s="184" t="s">
        <v>97</v>
      </c>
      <c r="K116" s="185" t="s">
        <v>106</v>
      </c>
      <c r="L116" s="186"/>
      <c r="M116" s="96" t="s">
        <v>1</v>
      </c>
      <c r="N116" s="97" t="s">
        <v>41</v>
      </c>
      <c r="O116" s="97" t="s">
        <v>107</v>
      </c>
      <c r="P116" s="97" t="s">
        <v>108</v>
      </c>
      <c r="Q116" s="97" t="s">
        <v>109</v>
      </c>
      <c r="R116" s="97" t="s">
        <v>110</v>
      </c>
      <c r="S116" s="97" t="s">
        <v>111</v>
      </c>
      <c r="T116" s="98" t="s">
        <v>112</v>
      </c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</row>
    <row r="117" s="2" customFormat="1" ht="22.8" customHeight="1">
      <c r="A117" s="34"/>
      <c r="B117" s="35"/>
      <c r="C117" s="103" t="s">
        <v>113</v>
      </c>
      <c r="D117" s="36"/>
      <c r="E117" s="36"/>
      <c r="F117" s="36"/>
      <c r="G117" s="36"/>
      <c r="H117" s="36"/>
      <c r="I117" s="36"/>
      <c r="J117" s="187">
        <f>BK117</f>
        <v>0</v>
      </c>
      <c r="K117" s="36"/>
      <c r="L117" s="40"/>
      <c r="M117" s="99"/>
      <c r="N117" s="188"/>
      <c r="O117" s="100"/>
      <c r="P117" s="189">
        <f>P118</f>
        <v>0</v>
      </c>
      <c r="Q117" s="100"/>
      <c r="R117" s="189">
        <f>R118</f>
        <v>0</v>
      </c>
      <c r="S117" s="100"/>
      <c r="T117" s="190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76</v>
      </c>
      <c r="AU117" s="13" t="s">
        <v>99</v>
      </c>
      <c r="BK117" s="191">
        <f>BK118</f>
        <v>0</v>
      </c>
    </row>
    <row r="118" s="11" customFormat="1" ht="25.92" customHeight="1">
      <c r="A118" s="11"/>
      <c r="B118" s="192"/>
      <c r="C118" s="193"/>
      <c r="D118" s="194" t="s">
        <v>76</v>
      </c>
      <c r="E118" s="195" t="s">
        <v>185</v>
      </c>
      <c r="F118" s="195" t="s">
        <v>89</v>
      </c>
      <c r="G118" s="193"/>
      <c r="H118" s="193"/>
      <c r="I118" s="196"/>
      <c r="J118" s="197">
        <f>BK118</f>
        <v>0</v>
      </c>
      <c r="K118" s="193"/>
      <c r="L118" s="198"/>
      <c r="M118" s="199"/>
      <c r="N118" s="200"/>
      <c r="O118" s="200"/>
      <c r="P118" s="201">
        <f>SUM(P119:P126)</f>
        <v>0</v>
      </c>
      <c r="Q118" s="200"/>
      <c r="R118" s="201">
        <f>SUM(R119:R126)</f>
        <v>0</v>
      </c>
      <c r="S118" s="200"/>
      <c r="T118" s="202">
        <f>SUM(T119:T126)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3" t="s">
        <v>85</v>
      </c>
      <c r="AT118" s="204" t="s">
        <v>76</v>
      </c>
      <c r="AU118" s="204" t="s">
        <v>77</v>
      </c>
      <c r="AY118" s="203" t="s">
        <v>115</v>
      </c>
      <c r="BK118" s="205">
        <f>SUM(BK119:BK126)</f>
        <v>0</v>
      </c>
    </row>
    <row r="119" s="2" customFormat="1" ht="16.5" customHeight="1">
      <c r="A119" s="34"/>
      <c r="B119" s="35"/>
      <c r="C119" s="206" t="s">
        <v>85</v>
      </c>
      <c r="D119" s="206" t="s">
        <v>116</v>
      </c>
      <c r="E119" s="207" t="s">
        <v>186</v>
      </c>
      <c r="F119" s="208" t="s">
        <v>187</v>
      </c>
      <c r="G119" s="209" t="s">
        <v>119</v>
      </c>
      <c r="H119" s="210">
        <v>12</v>
      </c>
      <c r="I119" s="211"/>
      <c r="J119" s="212">
        <f>ROUND(I119*H119,2)</f>
        <v>0</v>
      </c>
      <c r="K119" s="208" t="s">
        <v>1</v>
      </c>
      <c r="L119" s="40"/>
      <c r="M119" s="213" t="s">
        <v>1</v>
      </c>
      <c r="N119" s="214" t="s">
        <v>42</v>
      </c>
      <c r="O119" s="87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7" t="s">
        <v>120</v>
      </c>
      <c r="AT119" s="217" t="s">
        <v>116</v>
      </c>
      <c r="AU119" s="217" t="s">
        <v>85</v>
      </c>
      <c r="AY119" s="13" t="s">
        <v>115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3" t="s">
        <v>85</v>
      </c>
      <c r="BK119" s="218">
        <f>ROUND(I119*H119,2)</f>
        <v>0</v>
      </c>
      <c r="BL119" s="13" t="s">
        <v>120</v>
      </c>
      <c r="BM119" s="217" t="s">
        <v>87</v>
      </c>
    </row>
    <row r="120" s="2" customFormat="1">
      <c r="A120" s="34"/>
      <c r="B120" s="35"/>
      <c r="C120" s="36"/>
      <c r="D120" s="219" t="s">
        <v>122</v>
      </c>
      <c r="E120" s="36"/>
      <c r="F120" s="220" t="s">
        <v>188</v>
      </c>
      <c r="G120" s="36"/>
      <c r="H120" s="36"/>
      <c r="I120" s="221"/>
      <c r="J120" s="36"/>
      <c r="K120" s="36"/>
      <c r="L120" s="40"/>
      <c r="M120" s="222"/>
      <c r="N120" s="223"/>
      <c r="O120" s="87"/>
      <c r="P120" s="87"/>
      <c r="Q120" s="87"/>
      <c r="R120" s="87"/>
      <c r="S120" s="87"/>
      <c r="T120" s="88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122</v>
      </c>
      <c r="AU120" s="13" t="s">
        <v>85</v>
      </c>
    </row>
    <row r="121" s="2" customFormat="1" ht="16.5" customHeight="1">
      <c r="A121" s="34"/>
      <c r="B121" s="35"/>
      <c r="C121" s="206" t="s">
        <v>87</v>
      </c>
      <c r="D121" s="206" t="s">
        <v>116</v>
      </c>
      <c r="E121" s="207" t="s">
        <v>189</v>
      </c>
      <c r="F121" s="208" t="s">
        <v>190</v>
      </c>
      <c r="G121" s="209" t="s">
        <v>119</v>
      </c>
      <c r="H121" s="210">
        <v>12</v>
      </c>
      <c r="I121" s="211"/>
      <c r="J121" s="212">
        <f>ROUND(I121*H121,2)</f>
        <v>0</v>
      </c>
      <c r="K121" s="208" t="s">
        <v>1</v>
      </c>
      <c r="L121" s="40"/>
      <c r="M121" s="213" t="s">
        <v>1</v>
      </c>
      <c r="N121" s="214" t="s">
        <v>42</v>
      </c>
      <c r="O121" s="87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120</v>
      </c>
      <c r="AT121" s="217" t="s">
        <v>116</v>
      </c>
      <c r="AU121" s="217" t="s">
        <v>85</v>
      </c>
      <c r="AY121" s="13" t="s">
        <v>115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3" t="s">
        <v>85</v>
      </c>
      <c r="BK121" s="218">
        <f>ROUND(I121*H121,2)</f>
        <v>0</v>
      </c>
      <c r="BL121" s="13" t="s">
        <v>120</v>
      </c>
      <c r="BM121" s="217" t="s">
        <v>133</v>
      </c>
    </row>
    <row r="122" s="2" customFormat="1">
      <c r="A122" s="34"/>
      <c r="B122" s="35"/>
      <c r="C122" s="36"/>
      <c r="D122" s="219" t="s">
        <v>122</v>
      </c>
      <c r="E122" s="36"/>
      <c r="F122" s="220" t="s">
        <v>191</v>
      </c>
      <c r="G122" s="36"/>
      <c r="H122" s="36"/>
      <c r="I122" s="221"/>
      <c r="J122" s="36"/>
      <c r="K122" s="36"/>
      <c r="L122" s="40"/>
      <c r="M122" s="222"/>
      <c r="N122" s="223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122</v>
      </c>
      <c r="AU122" s="13" t="s">
        <v>85</v>
      </c>
    </row>
    <row r="123" s="2" customFormat="1" ht="16.5" customHeight="1">
      <c r="A123" s="34"/>
      <c r="B123" s="35"/>
      <c r="C123" s="206" t="s">
        <v>128</v>
      </c>
      <c r="D123" s="206" t="s">
        <v>116</v>
      </c>
      <c r="E123" s="207" t="s">
        <v>192</v>
      </c>
      <c r="F123" s="208" t="s">
        <v>193</v>
      </c>
      <c r="G123" s="209" t="s">
        <v>119</v>
      </c>
      <c r="H123" s="210">
        <v>4</v>
      </c>
      <c r="I123" s="211"/>
      <c r="J123" s="212">
        <f>ROUND(I123*H123,2)</f>
        <v>0</v>
      </c>
      <c r="K123" s="208" t="s">
        <v>1</v>
      </c>
      <c r="L123" s="40"/>
      <c r="M123" s="213" t="s">
        <v>1</v>
      </c>
      <c r="N123" s="214" t="s">
        <v>42</v>
      </c>
      <c r="O123" s="87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120</v>
      </c>
      <c r="AT123" s="217" t="s">
        <v>116</v>
      </c>
      <c r="AU123" s="217" t="s">
        <v>85</v>
      </c>
      <c r="AY123" s="13" t="s">
        <v>115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3" t="s">
        <v>85</v>
      </c>
      <c r="BK123" s="218">
        <f>ROUND(I123*H123,2)</f>
        <v>0</v>
      </c>
      <c r="BL123" s="13" t="s">
        <v>120</v>
      </c>
      <c r="BM123" s="217" t="s">
        <v>143</v>
      </c>
    </row>
    <row r="124" s="2" customFormat="1">
      <c r="A124" s="34"/>
      <c r="B124" s="35"/>
      <c r="C124" s="36"/>
      <c r="D124" s="219" t="s">
        <v>122</v>
      </c>
      <c r="E124" s="36"/>
      <c r="F124" s="220" t="s">
        <v>194</v>
      </c>
      <c r="G124" s="36"/>
      <c r="H124" s="36"/>
      <c r="I124" s="221"/>
      <c r="J124" s="36"/>
      <c r="K124" s="36"/>
      <c r="L124" s="40"/>
      <c r="M124" s="222"/>
      <c r="N124" s="223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122</v>
      </c>
      <c r="AU124" s="13" t="s">
        <v>85</v>
      </c>
    </row>
    <row r="125" s="2" customFormat="1" ht="16.5" customHeight="1">
      <c r="A125" s="34"/>
      <c r="B125" s="35"/>
      <c r="C125" s="206" t="s">
        <v>133</v>
      </c>
      <c r="D125" s="206" t="s">
        <v>116</v>
      </c>
      <c r="E125" s="207" t="s">
        <v>195</v>
      </c>
      <c r="F125" s="208" t="s">
        <v>196</v>
      </c>
      <c r="G125" s="209" t="s">
        <v>119</v>
      </c>
      <c r="H125" s="210">
        <v>14</v>
      </c>
      <c r="I125" s="211"/>
      <c r="J125" s="212">
        <f>ROUND(I125*H125,2)</f>
        <v>0</v>
      </c>
      <c r="K125" s="208" t="s">
        <v>1</v>
      </c>
      <c r="L125" s="40"/>
      <c r="M125" s="213" t="s">
        <v>1</v>
      </c>
      <c r="N125" s="214" t="s">
        <v>42</v>
      </c>
      <c r="O125" s="87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7" t="s">
        <v>120</v>
      </c>
      <c r="AT125" s="217" t="s">
        <v>116</v>
      </c>
      <c r="AU125" s="217" t="s">
        <v>85</v>
      </c>
      <c r="AY125" s="13" t="s">
        <v>115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3" t="s">
        <v>85</v>
      </c>
      <c r="BK125" s="218">
        <f>ROUND(I125*H125,2)</f>
        <v>0</v>
      </c>
      <c r="BL125" s="13" t="s">
        <v>120</v>
      </c>
      <c r="BM125" s="217" t="s">
        <v>153</v>
      </c>
    </row>
    <row r="126" s="2" customFormat="1">
      <c r="A126" s="34"/>
      <c r="B126" s="35"/>
      <c r="C126" s="36"/>
      <c r="D126" s="219" t="s">
        <v>122</v>
      </c>
      <c r="E126" s="36"/>
      <c r="F126" s="220" t="s">
        <v>197</v>
      </c>
      <c r="G126" s="36"/>
      <c r="H126" s="36"/>
      <c r="I126" s="221"/>
      <c r="J126" s="36"/>
      <c r="K126" s="36"/>
      <c r="L126" s="40"/>
      <c r="M126" s="224"/>
      <c r="N126" s="225"/>
      <c r="O126" s="226"/>
      <c r="P126" s="226"/>
      <c r="Q126" s="226"/>
      <c r="R126" s="226"/>
      <c r="S126" s="226"/>
      <c r="T126" s="227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122</v>
      </c>
      <c r="AU126" s="13" t="s">
        <v>85</v>
      </c>
    </row>
    <row r="127" s="2" customFormat="1" ht="6.96" customHeight="1">
      <c r="A127" s="34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0"/>
      <c r="M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</sheetData>
  <sheetProtection sheet="1" autoFilter="0" formatColumns="0" formatRows="0" objects="1" scenarios="1" spinCount="100000" saltValue="IZRha1W5gleLxyIeHKYqMNJZpfB6+T3vRWRNCkMp+pz911whdE5+4n/NheWQw4stP4eyb0Q+kj6fzIozJNy4QQ==" hashValue="Mc5CERIleOQnecddZTpKJVPbVenPvuc1DKTvuEb8uJW/INmP2qE0Qautbq3yGXopYdocyZW4u7ysY7JtCZdAVg==" algorithmName="SHA-512" password="D4DD"/>
  <autoFilter ref="C116:K12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6E3727E5830D46AFF96CF00B0C0DE1" ma:contentTypeVersion="13" ma:contentTypeDescription="Vytvoří nový dokument" ma:contentTypeScope="" ma:versionID="6e0932078b83827a3e8ce6fc67ee103c">
  <xsd:schema xmlns:xsd="http://www.w3.org/2001/XMLSchema" xmlns:xs="http://www.w3.org/2001/XMLSchema" xmlns:p="http://schemas.microsoft.com/office/2006/metadata/properties" xmlns:ns2="4bda7aaa-64e6-4d34-b94a-ee6e8a3b53a3" xmlns:ns3="8eaed065-6911-467d-8378-cbe5a3ece93a" targetNamespace="http://schemas.microsoft.com/office/2006/metadata/properties" ma:root="true" ma:fieldsID="66bb4407d37adc7bbd84fe8756c9b57d" ns2:_="" ns3:_="">
    <xsd:import namespace="4bda7aaa-64e6-4d34-b94a-ee6e8a3b53a3"/>
    <xsd:import namespace="8eaed065-6911-467d-8378-cbe5a3ece93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a7aaa-64e6-4d34-b94a-ee6e8a3b53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3050458-d673-48cc-8b1a-53f8e8269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ed065-6911-467d-8378-cbe5a3ece93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ac2a435-b315-428e-983e-538a5e6da3eb}" ma:internalName="TaxCatchAll" ma:showField="CatchAllData" ma:web="8eaed065-6911-467d-8378-cbe5a3ece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EDA14-02FC-47A0-BA8E-B466855A9F44}"/>
</file>

<file path=customXml/itemProps2.xml><?xml version="1.0" encoding="utf-8"?>
<ds:datastoreItem xmlns:ds="http://schemas.openxmlformats.org/officeDocument/2006/customXml" ds:itemID="{839BB278-8F68-4901-BC32-D45F39F2FDC4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 Váňa</dc:creator>
  <cp:lastModifiedBy>David Váňa</cp:lastModifiedBy>
  <dcterms:created xsi:type="dcterms:W3CDTF">2023-12-14T11:41:48Z</dcterms:created>
  <dcterms:modified xsi:type="dcterms:W3CDTF">2023-12-14T11:41:51Z</dcterms:modified>
</cp:coreProperties>
</file>