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1_PROJEKTANTI\RUZICKA_A_PARTNERI\CHRANENE_BYDLENI\09_VYSTUPY\"/>
    </mc:Choice>
  </mc:AlternateContent>
  <bookViews>
    <workbookView xWindow="0" yWindow="0" windowWidth="0" windowHeight="0"/>
  </bookViews>
  <sheets>
    <sheet name="Rekapitulace stavby" sheetId="1" r:id="rId1"/>
    <sheet name="D.1.5.03 - Volný nábytek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'D.1.5.03 - Volný nábytek'!$C$116:$K$164</definedName>
    <definedName name="_xlnm.Print_Area" localSheetId="1">'D.1.5.03 - Volný nábytek'!$C$4:$J$76,'D.1.5.03 - Volný nábytek'!$C$82:$J$98,'D.1.5.03 - Volný nábytek'!$C$104:$K$164</definedName>
    <definedName name="_xlnm.Print_Titles" localSheetId="1">'D.1.5.03 - Volný nábytek'!$116:$116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89"/>
  <c r="E7"/>
  <c r="E85"/>
  <c i="1" r="L90"/>
  <c r="AM90"/>
  <c r="AM89"/>
  <c r="L89"/>
  <c r="AM87"/>
  <c r="L87"/>
  <c r="L85"/>
  <c r="L84"/>
  <c i="2" r="BK161"/>
  <c r="J151"/>
  <c r="J137"/>
  <c i="1" r="AS94"/>
  <c i="2" r="BK135"/>
  <c r="BK155"/>
  <c r="J141"/>
  <c r="BK121"/>
  <c r="BK153"/>
  <c r="J149"/>
  <c r="J127"/>
  <c r="J123"/>
  <c r="BK159"/>
  <c r="J145"/>
  <c r="BK119"/>
  <c r="J163"/>
  <c r="BK143"/>
  <c r="BK123"/>
  <c r="J121"/>
  <c r="BK149"/>
  <c r="BK133"/>
  <c r="J159"/>
  <c r="BK141"/>
  <c r="J119"/>
  <c r="BK131"/>
  <c r="J157"/>
  <c r="BK139"/>
  <c r="J125"/>
  <c r="J153"/>
  <c r="J139"/>
  <c r="BK137"/>
  <c r="BK163"/>
  <c r="BK151"/>
  <c r="J129"/>
  <c r="BK157"/>
  <c r="BK147"/>
  <c r="J135"/>
  <c r="J131"/>
  <c r="BK125"/>
  <c r="J147"/>
  <c r="BK127"/>
  <c r="J155"/>
  <c r="BK145"/>
  <c r="J133"/>
  <c r="BK129"/>
  <c r="J161"/>
  <c r="J143"/>
  <c l="1" r="P118"/>
  <c r="P117"/>
  <c i="1" r="AU95"/>
  <c i="2" r="R118"/>
  <c r="R117"/>
  <c r="BK118"/>
  <c r="J118"/>
  <c r="J97"/>
  <c r="T118"/>
  <c r="T117"/>
  <c r="J111"/>
  <c r="BE129"/>
  <c r="F92"/>
  <c r="BE123"/>
  <c r="BE125"/>
  <c r="BE135"/>
  <c r="BE147"/>
  <c r="BE149"/>
  <c r="BE151"/>
  <c r="BE157"/>
  <c r="BE161"/>
  <c r="E107"/>
  <c r="BE133"/>
  <c r="BE137"/>
  <c r="BE119"/>
  <c r="BE127"/>
  <c r="BE121"/>
  <c r="BE131"/>
  <c r="BE139"/>
  <c r="BE141"/>
  <c r="BE143"/>
  <c r="BE145"/>
  <c r="BE153"/>
  <c r="BE155"/>
  <c r="BE159"/>
  <c r="BE163"/>
  <c i="1" r="AU94"/>
  <c i="2" r="F37"/>
  <c i="1" r="BD95"/>
  <c r="BD94"/>
  <c r="W33"/>
  <c i="2" r="J34"/>
  <c i="1" r="AW95"/>
  <c i="2" r="F36"/>
  <c i="1" r="BC95"/>
  <c r="BC94"/>
  <c r="W32"/>
  <c i="2" r="F34"/>
  <c i="1" r="BA95"/>
  <c r="BA94"/>
  <c r="W30"/>
  <c i="2" r="F35"/>
  <c i="1" r="BB95"/>
  <c r="BB94"/>
  <c r="AX94"/>
  <c i="2" l="1" r="BK117"/>
  <c r="J117"/>
  <c r="J96"/>
  <c i="1" r="W31"/>
  <c r="AY94"/>
  <c i="2" r="F33"/>
  <c i="1" r="AZ95"/>
  <c r="AZ94"/>
  <c r="AV94"/>
  <c r="AK29"/>
  <c r="AW94"/>
  <c r="AK30"/>
  <c i="2" r="J33"/>
  <c i="1" r="AV95"/>
  <c r="AT95"/>
  <c i="2" l="1" r="J30"/>
  <c i="1" r="AG95"/>
  <c r="AG94"/>
  <c r="AK26"/>
  <c r="AK35"/>
  <c r="AT94"/>
  <c r="W29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<sst xmlns="http://schemas.openxmlformats.org/spreadsheetml/2006/main">
  <si>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</si>
  <si>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</si>
  <si>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</si>
  <si>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</si>
  <si>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</si>
  <si>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{f2a739b5-fae0-4606-a6d7-ef805f3f17da}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</si>
  <si>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</si>
  <si>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</si>
  <si>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</si>
  <si>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</si>
  <si>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</si>
  <si>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</si>
  <si>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</si>
  <si>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</si>
  <si>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Z2023029_I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</si>
  <si>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</si>
  <si>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</si>
  <si>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CHRÁNĚNÉHO BYDLENÍ V NOVÉ PACE</t>
  </si>
  <si>
    <t>KSO:</t>
  </si>
  <si>
    <t>CC-CZ:</t>
  </si>
  <si>
    <t>Místo:</t>
  </si>
  <si>
    <t xml:space="preserve">Na Vyšehradě 1205, 509 01 Nová Paka </t>
  </si>
  <si>
    <t>Datum:</t>
  </si>
  <si>
    <t>14. 12. 2023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</si>
  <si>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</si>
  <si>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</si>
  <si>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</si>
  <si>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</si>
  <si>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</si>
  <si>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</si>
  <si>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</si>
  <si>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Růžička a partneři, s.r.o.</t>
  </si>
  <si>
    <t>True</t>
  </si>
  <si>
    <t>Zpracovatel:</t>
  </si>
  <si>
    <t>QSB,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</si>
  <si>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</si>
  <si>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 a řešení, pomocné lešení a přípravné práce._x000d_
Podrobná specifikace položek je obsažena v projektové dokumentaci, která je nedílnou součástí zadávací dokumentace._x000d_
Pokud není uveden výkaz výměr, byly hodnoty převzaty přímo z tabulek v projektu a CAD systémů._x000d_
Pokud se v zadávací dokumentaci objeví obchodní název, je uveden pouze orientačně, jako příklad a uchazeč může nabídnout rovnocenné řešení se stejnými nebo lepšími parametry.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</si>
  <si>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</si>
  <si>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</si>
  <si>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</si>
  <si>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</si>
  <si>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</si>
  <si>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</si>
  <si>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</si>
  <si>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</si>
  <si>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</si>
  <si>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</si>
  <si>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</si>
  <si>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</si>
  <si>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</si>
  <si>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</si>
  <si>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</si>
  <si>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</si>
  <si>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</si>
  <si>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</si>
  <si>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</si>
  <si>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</si>
  <si>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</si>
  <si>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</si>
  <si>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</si>
  <si>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</si>
  <si>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</si>
  <si>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</si>
  <si>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</si>
  <si>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</si>
  <si>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</si>
  <si>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</si>
  <si>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</si>
  <si>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</si>
  <si>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</si>
  <si>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</si>
  <si>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</si>
  <si>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</si>
  <si>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</si>
  <si>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</si>
  <si>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</si>
  <si>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</si>
  <si>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</si>
  <si>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</si>
  <si>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</si>
  <si>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</si>
  <si>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</si>
  <si>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D.1.5.03</t>
  </si>
  <si>
    <t>Volný nábytek</t>
  </si>
  <si>
    <t>STA</t>
  </si>
  <si>
    <t>1</t>
  </si>
  <si>
    <t>{50f1e664-2175-4fae-8a29-d097c7c82cd4}</t>
  </si>
  <si>
    <t>2</t>
  </si>
  <si>
    <t>KRYCÍ LIST SOUPISU PRACÍ</t>
  </si>
  <si>
    <t>Objekt:</t>
  </si>
  <si>
    <t>D.1.5.03 - Volný nábytek</t>
  </si>
  <si>
    <t>Všechny položky zahrnují dodávku, montáž a zapojení vč. přesunu hmot.</t>
  </si>
  <si>
    <t>REKAPITULACE ČLENĚNÍ SOUPISU PRACÍ</t>
  </si>
  <si>
    <t>Kód dílu - Popis</t>
  </si>
  <si>
    <t>Cena celkem [CZK]</t>
  </si>
  <si>
    <t>Náklady ze soupisu prací</t>
  </si>
  <si>
    <t>-1</t>
  </si>
  <si>
    <t>03 - Volný nábytek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</si>
  <si>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</si>
  <si>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</si>
  <si>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</si>
  <si>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</si>
  <si>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</si>
  <si>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</si>
  <si>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</si>
  <si>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</si>
  <si>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</si>
  <si>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</si>
  <si>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</si>
  <si>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</si>
  <si>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</si>
  <si>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03</t>
  </si>
  <si>
    <t>ROZPOCET</t>
  </si>
  <si>
    <t>K</t>
  </si>
  <si>
    <t>N.01.1</t>
  </si>
  <si>
    <t>Postel jednotlivá</t>
  </si>
  <si>
    <t>ks</t>
  </si>
  <si>
    <t>64</t>
  </si>
  <si>
    <t>-244925345</t>
  </si>
  <si>
    <t>P</t>
  </si>
  <si>
    <t>Poznámka k položce:_x000d_
Postel jednotlivá, konstrukce postele - masiv (jasan/masiv/borovice/buk), na nožkách, šířka 2000-2100 mm x hloubka 900-1070 mm (pro matraci 2000 x 900 mm), výška k roštu/dnu postele 140-190 mm, minimální nosnost 200 kg ostatní specifikace dle samostatné části D.1.5.7.3 Tabulka prvků - Volně stojící nábytek_x000d_
_x000d_
! Před realizací je nutné odsouhlasení konkrétního vzhledu nábytku s architektem_x000d_
Dodávka vč. montáže</t>
  </si>
  <si>
    <t>N.01.2</t>
  </si>
  <si>
    <t>Matrace</t>
  </si>
  <si>
    <t>-1525996213</t>
  </si>
  <si>
    <t>Poznámka k položce:_x000d_
Matrace, ortopedická matrace (taštičková/pěnová/pružinová/…), rozměr matrace 2000 x 900 mm, výška matrace 170-250 mm, ostatní specifikace dle samostatné části D.1.5.7.3 Tabulka prvků - Volně stojící nábytek_x000d_
_x000d_
Dodávka vč. montáže</t>
  </si>
  <si>
    <t>3</t>
  </si>
  <si>
    <t>N.02</t>
  </si>
  <si>
    <t>Noční stolek</t>
  </si>
  <si>
    <t>-1793763465</t>
  </si>
  <si>
    <t>Poznámka k položce:_x000d_
Noční stolek, dýhované desky, dřevěná konstrukce z masivu, dub nebo jasan, šířka 350-500 mm (ideální šířka max 350-400 mm) x hloubka 300-400 mm, výška 500-700 mm (ideální výška max 600 mm) ostatní specifikace dle samostatné části D.1.5.7.3 Tabulka prvků - Volně stojící nábytek_x000d_
_x000d_
"nutné dodržet maximální rozměry - šířka stěny za čelem postele je limitována
! Před realizací je nutné odsouhlasení konkrétního vzhledu nábytku s architektem"_x000d_
_x000d_
Dodávka vč. montáže</t>
  </si>
  <si>
    <t>4</t>
  </si>
  <si>
    <t>N.03</t>
  </si>
  <si>
    <t>Pracovní stůl klienta</t>
  </si>
  <si>
    <t>-1435889090</t>
  </si>
  <si>
    <t>Poznámka k položce:_x000d_
Pracovní stůl klienta, podnož - dřevěná konstrukce (masiv) dub nebo jasan, dýhovaná deska nebo světle béžový laminát bez dekoru, šířka 1000-1200 mm x hloubka 500-600 mm (ideální hloubka 600 mm), výška 730-750 mm, ostatní specifikace dle samostatné části D.1.5.7.3 Tabulka prvků - Volně stojící nábytek_x000d_
_x000d_
"Nutné dodržet maximální šířku - prostor na zdi je limitován
! Před realizací je nutné odsouhlasení konkrétního vzhledu nábytku s architektem"_x000d_
_x000d_
Dodávka vč. montáže</t>
  </si>
  <si>
    <t>5</t>
  </si>
  <si>
    <t>N.04</t>
  </si>
  <si>
    <t>Komoda</t>
  </si>
  <si>
    <t>2036493796</t>
  </si>
  <si>
    <t>Poznámka k položce:_x000d_
Komoda, podnož - dřevěná konstrukce (masiv), pohledové plochy - dýhovaná deska, dub nebo jasan, šířka 800-1000 mm, hloubka 360-450 mm, výška 750-850 mm (ideální výška 750 mm), ostatní specifikace dle samostatné části D.1.5.7.3 Tabulka prvků - Volně stojící nábytek_x000d_
_x000d_
Dodávka vč. montáže</t>
  </si>
  <si>
    <t>6</t>
  </si>
  <si>
    <t>N.05</t>
  </si>
  <si>
    <t>Pracovní židle klienta</t>
  </si>
  <si>
    <t>1333307894</t>
  </si>
  <si>
    <t>Poznámka k položce:_x000d_
Pracovní židle klienta, bez područek, dřevěné opěradlo prohnuté, konstrukce ze dřeva (masiv), dub nebo jasan, polstrování - světle šedá nebo béžová látka, výška sedadla: cca 460 mm, hloubka sedadla: 410-450 mm, šířka sedadla: 410-450 mm, ostatní specifikace dle samostatné části D.1.5.7.3 Tabulka prvků - Volně stojící nábytek_x000d_
_x000d_
Dodávka vč. montáže</t>
  </si>
  <si>
    <t>7</t>
  </si>
  <si>
    <t>N.06</t>
  </si>
  <si>
    <t>Křeslo v ložnici</t>
  </si>
  <si>
    <t>-266017482</t>
  </si>
  <si>
    <t>Poznámka k položce:_x000d_
Křeslo v ložnici, dřevěná konstrukce (masiv), dřevěné nebo polstrované opěradlo, (alternativně čalouněné křeslo na dřevěné konstrukci), dub nebo jasan, polstrování světle šedá nebo béžová látka, výška sedadla: cca 40 cm, hloubka sedadla cca 50 cm, šířka sedadla: 50-65 cm, ostatní specifikace dle samostatné části D.1.5.7.3 Tabulka prvků - Volně stojící nábytek_x000d_
_x000d_
Dodávka vč. montáže</t>
  </si>
  <si>
    <t>8</t>
  </si>
  <si>
    <t>N.07</t>
  </si>
  <si>
    <t>Jídelní stůl</t>
  </si>
  <si>
    <t>1159325216</t>
  </si>
  <si>
    <t>Poznámka k položce:_x000d_
Jídelní stůl, rozkládací (pro 4-6osob), horní dýhovaná deska (dub), masivní dřevěná konstrukce, šířka ve složeném stavu 1400-1600 mm, šířka v rozloženém stavu 1900-2200 mm, hloubka 800-900 mm, výška cca 750 mm, ostatní specifikace dle samostatné části D.1.5.7.3 Tabulka prvků - Volně stojící nábytek_x000d_
_x000d_
Dodávka vč. montáže</t>
  </si>
  <si>
    <t>9</t>
  </si>
  <si>
    <t>N.08</t>
  </si>
  <si>
    <t>Jídelní židle</t>
  </si>
  <si>
    <t>1822932559</t>
  </si>
  <si>
    <t>Poznámka k položce:_x000d_
Jídelní židle, masivní dřevěná konstruke (dub), dýhovaný dubový sedák a opěradlo (alternativně polstrovaný sedák), šířka sedáku 410-450 mm, hloubka sedáku 410-450 mm, výška sedáku cca 460 mm, ostatní specifikace dle samostatné části D.1.5.7.3 Tabulka prvků - Volně stojící nábytek_x000d_
_x000d_
! Před realizací je nutné odsouhlasení konkrétního vzhledu nábytku s architektem_x000d_
Dodávka vč. montáže</t>
  </si>
  <si>
    <t>10</t>
  </si>
  <si>
    <t>N.09</t>
  </si>
  <si>
    <t>Konferenční stolek</t>
  </si>
  <si>
    <t>1751631366</t>
  </si>
  <si>
    <t>Poznámka k položce:_x000d_
Konferenční stolek, kulatý na 3-4 nožkách, konstrukce masiv, horní deska dýhovaná nebo masiv (dub), průměr 700-800 mm, výška 390-420 mm, ostatní specifikace dle samostatné části D.1.5.7.3 Tabulka prvků - Volně stojící nábytek_x000d_
_x000d_
Dodávka vč. montáže</t>
  </si>
  <si>
    <t>11</t>
  </si>
  <si>
    <t>N.10</t>
  </si>
  <si>
    <t>Křeslo v obývacím pokoji</t>
  </si>
  <si>
    <t>-1106526904</t>
  </si>
  <si>
    <t>Poznámka k položce:_x000d_
Křeslo v obývacím pokoji, s područkami polstrovanými nebo dřevěnými, dřevěná masivní podnož/nohy případně područky (dub nebo jasan), světle šedé nebo béžové polstrování, výška: 700-800 mm, šířka: 520-800 mm, hloubka: 700-850 mm, ostatní specifikace dle samostatné části D.1.5.7.3 Tabulka prvků - Volně stojící nábytek_x000d_
_x000d_
! Před realizací je nutné odsouhlasení konkrétního vzhledu nábytku s architektem_x000d_
Dodávka vč. montáže</t>
  </si>
  <si>
    <t>12</t>
  </si>
  <si>
    <t>N.11</t>
  </si>
  <si>
    <t>Koberec</t>
  </si>
  <si>
    <t>-1338082402</t>
  </si>
  <si>
    <t>Poznámka k položce:_x000d_
Koberec, vlna/juta - světle šedá nebo béžová, kruh nebo obdélník, průměr 2500-3000 mm nebo šířka 1600-2500 mm x délka 2500-3000 mm, ostatní specifikace dle samostatné části D.1.5.7.3 Tabulka prvků - Volně stojící nábytek_x000d_
_x000d_
! Před realizací je nutné odsouhlasení konkrétního vzhledu nábytku s architektem_x000d_
Dodávka vč. montáže</t>
  </si>
  <si>
    <t>13</t>
  </si>
  <si>
    <t>N.12</t>
  </si>
  <si>
    <t>Sedačka</t>
  </si>
  <si>
    <t>1425362507</t>
  </si>
  <si>
    <t>Poznámka k položce:_x000d_
Sedačka, nožky minimálně 150 mm, dřevěná podnož/nožky (ideálně dub), béžové/světle šedé čalounění, šířka 2300-3000 x hloubka 900-1000 mm, výška včetně opěradla 750-950 mm, ostatní specifikace dle samostatné části D.1.5.7.3 Tabulka prvků - Volně stojící nábytek_x000d_
_x000d_
Dodávka vč. montáže</t>
  </si>
  <si>
    <t>14</t>
  </si>
  <si>
    <t>N.13</t>
  </si>
  <si>
    <t>Pracovní stůl asistenta</t>
  </si>
  <si>
    <t>1100640691</t>
  </si>
  <si>
    <t>Poznámka k položce:_x000d_
Pracovní stůl asistenta, bez šuplíků, deska bílý laminát nebo dýhovaná, bílá kovová nebo dřevěná podnož/konstrukce, šířka 1200-1350 mm x hloubka 600-700 mm, výška nastavitelná nebo cca 730-750 mm, ostatní specifikace dle samostatné části D.1.5.7.3 Tabulka prvků - Volně stojící nábytek_x000d_
_x000d_
Dodávka vč. montáže</t>
  </si>
  <si>
    <t>N.14</t>
  </si>
  <si>
    <t>Rezervní pracovní stůl asistenta</t>
  </si>
  <si>
    <t>1010503501</t>
  </si>
  <si>
    <t>Poznámka k položce:_x000d_
Rezervní pracovní stůl asistenta, deska bílý laminát nebo dýhovaná, bílá kovová nebo dřevěná podnož/konstrukce, možný materiál také přírodní bambus, šířka 650-760 mm x hloubka 450-500 mm, výška cca 730-750 mm, ostatní specifikace dle samostatné části D.1.5.7.3 Tabulka prvků - Volně stojící nábytek_x000d_
_x000d_
Dodávka vč. montáže</t>
  </si>
  <si>
    <t>16</t>
  </si>
  <si>
    <t>N.15</t>
  </si>
  <si>
    <t>Pracovní židle (kancelářská)</t>
  </si>
  <si>
    <t>1470408157</t>
  </si>
  <si>
    <t>Poznámka k položce:_x000d_
Pracovní židle (kancelářská), na kolečkách, výškově nastavitelná, černá/šedá/bílá konstrukce, černé/šedé/bílé polstrování, síťová záda, půdorysný rozměr max 660 x 660 mm, ostatní specifikace dle samostatné části D.1.5.7.3 Tabulka prvků - Volně stojící nábytek_x000d_
_x000d_
! Před realizací je nutné odsouhlasení konkrétního vzhledu nábytku s architektem_x000d_
Dodávka vč. montáže</t>
  </si>
  <si>
    <t>17</t>
  </si>
  <si>
    <t>N.16</t>
  </si>
  <si>
    <t>Rozkládací křeslo</t>
  </si>
  <si>
    <t>1297317793</t>
  </si>
  <si>
    <t>Poznámka k položce:_x000d_
Rozkládací křeslo, buková/dubová/alternativně i jiná podnož, šedé nebo béžové čalounění, Šířka 900-1050 mm, Výška 800-860 mm, Hloubka 850-970 mm, Rozměry spací plochy šířka 900-1050 mm x délka 1900-2000 mm, ostatní specifikace dle samostatné části D.1.5.7.3 Tabulka prvků - Volně stojící nábytek_x000d_
_x000d_
Dodávka vč. montáže</t>
  </si>
  <si>
    <t>18</t>
  </si>
  <si>
    <t>N.17</t>
  </si>
  <si>
    <t>Věšák</t>
  </si>
  <si>
    <t>162823104</t>
  </si>
  <si>
    <t>Poznámka k položce:_x000d_
Věšák, samostatně stojící, kruhová podnož, konstrukce ocel nebo jiný lakovaný kov, možné v kombinaci s dřevěnými prvky, výška 1750-1850 mm, průměr základny 280-350 mm, ostatní specifikace dle samostatné části D.1.5.7.3 Tabulka prvků - Volně stojící nábytek_x000d_
_x000d_
! Před realizací je nutné odsouhlasení konkrétního vzhledu nábytku s architektem_x000d_
Dodávka vč. montáže</t>
  </si>
  <si>
    <t>19</t>
  </si>
  <si>
    <t>N.18</t>
  </si>
  <si>
    <t>Úložný regál</t>
  </si>
  <si>
    <t>-1320768710</t>
  </si>
  <si>
    <t>Poznámka k položce:_x000d_
Úložný regál, kov - pozink/bílý lak, DTD police, výška cca 180 cm, šířka cca 90 cm, hloubka cca 45 cm, ostatní specifikace dle samostatné části D.1.5.7.3 Tabulka prvků - Volně stojící nábytek_x000d_
_x000d_
! Před realizací je nutné odsouhlasení konkrétního vzhledu nábytku s architektem_x000d_
Dodávka vč. montáže</t>
  </si>
  <si>
    <t>20</t>
  </si>
  <si>
    <t>N.19</t>
  </si>
  <si>
    <t>Venkovní stůl</t>
  </si>
  <si>
    <t>-1797385608</t>
  </si>
  <si>
    <t>Poznámka k položce:_x000d_
Venkovní stůl, eukalyptové dřevo (alternativně lakovaný hliník v bílé/světle šedé barvě), Délka 1500-1850 mm, Hloubka 750-1000 mm, Výška cca 750 mm, ostatní specifikace dle samostatné části D.1.5.7.3 Tabulka prvků - Volně stojící nábytek_x000d_
_x000d_
Dodávka vč. montáže</t>
  </si>
  <si>
    <t>N.20</t>
  </si>
  <si>
    <t>Venkovní židle</t>
  </si>
  <si>
    <t>204383151</t>
  </si>
  <si>
    <t>Poznámka k položce:_x000d_
Venkovní židle, eukalyptové dřevo (alternativně lakovaný hliník v bílé/světle šedé barvě), Šířka 500-570 mm, Hloubka 500-580 mm, výška s opěradlem 750-850 mm, ostatní specifikace dle samostatné části D.1.5.7.3 Tabulka prvků - Volně stojící nábytek_x000d_
_x000d_
Dodávka vč. montáže</t>
  </si>
  <si>
    <t>22</t>
  </si>
  <si>
    <t>N.21</t>
  </si>
  <si>
    <t>Slunečník</t>
  </si>
  <si>
    <t>1600423822</t>
  </si>
  <si>
    <t>Poznámka k položce:_x000d_
Slunečník, skládací, výsuvný, "kruhový" tvar/x-úhelníkové plátno stínění, hliníková (alternativně dřevěná) konstrukce, přírodní plátno/krémová barva, průměr 2200-2700 mm, ostatní specifikace dle samostatné části D.1.5.7.3 Tabulka prvků - Volně stojící nábytek_x000d_
_x000d_
"nutné dokoupit kompatibilní stojan od stejného výrobce (žula)
(v rozpočtu je počítáno s cenou včetně stojanu)
! Před realizací je nutné odsouhlasení konkrétního vzhledu nábytku s architektem"_x000d_
_x000d_
Dodávka vč. montáže</t>
  </si>
  <si>
    <t>23</t>
  </si>
  <si>
    <t>N.22</t>
  </si>
  <si>
    <t>Koš</t>
  </si>
  <si>
    <t>-79681533</t>
  </si>
  <si>
    <t>Poznámka k položce:_x000d_
Koš, kovový, drátěný, kruhový, průměr 260-300 mm, objěm 13-16 litrů, ostatní specifikace dle samostatné části D.1.5.7.3 Tabulka prvků - Volně stojící nábytek_x000d_
_x000d_
"nutné dokoupit kompatibilní stojan od stejného výrobce (žula)
(v rozpočtu je počítáno s cenou včetně stojanu)
! Před realizací je nutné odsouhlasení konkrétního vzhledu nábytku s architektem"_x000d_
_x000d_
Dodávka vč. montáže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</si>
</sst>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calcChain" Target="calcChain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19.25" customHeight="1">
      <c r="B23" s="17"/>
      <c r="C23" s="18"/>
      <c r="D23" s="18"/>
      <c r="E23" s="32" t="s">
        <v>36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41</v>
      </c>
      <c r="E29" s="43"/>
      <c r="F29" s="28" t="s">
        <v>42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43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45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50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51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52</v>
      </c>
      <c r="AI60" s="38"/>
      <c r="AJ60" s="38"/>
      <c r="AK60" s="38"/>
      <c r="AL60" s="38"/>
      <c r="AM60" s="60" t="s">
        <v>53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54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55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52</v>
      </c>
      <c r="AI75" s="38"/>
      <c r="AJ75" s="38"/>
      <c r="AK75" s="38"/>
      <c r="AL75" s="38"/>
      <c r="AM75" s="60" t="s">
        <v>53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Z2023029_I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VÝSTAVBA CHRÁNĚNÉHO BYDLENÍ V NOVÉ PACE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Na Vyšehradě 1205, 509 01 Nová Paka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14. 12. 2023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Královehradecký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Růžička a partneři, s.r.o.</v>
      </c>
      <c r="AN89" s="67"/>
      <c r="AO89" s="67"/>
      <c r="AP89" s="67"/>
      <c r="AQ89" s="36"/>
      <c r="AR89" s="40"/>
      <c r="AS89" s="77" t="s">
        <v>57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>QSB, s.r.o.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58</v>
      </c>
      <c r="D92" s="90"/>
      <c r="E92" s="90"/>
      <c r="F92" s="90"/>
      <c r="G92" s="90"/>
      <c r="H92" s="91"/>
      <c r="I92" s="92" t="s">
        <v>59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60</v>
      </c>
      <c r="AH92" s="90"/>
      <c r="AI92" s="90"/>
      <c r="AJ92" s="90"/>
      <c r="AK92" s="90"/>
      <c r="AL92" s="90"/>
      <c r="AM92" s="90"/>
      <c r="AN92" s="92" t="s">
        <v>61</v>
      </c>
      <c r="AO92" s="90"/>
      <c r="AP92" s="94"/>
      <c r="AQ92" s="95" t="s">
        <v>62</v>
      </c>
      <c r="AR92" s="40"/>
      <c r="AS92" s="96" t="s">
        <v>63</v>
      </c>
      <c r="AT92" s="97" t="s">
        <v>64</v>
      </c>
      <c r="AU92" s="97" t="s">
        <v>65</v>
      </c>
      <c r="AV92" s="97" t="s">
        <v>66</v>
      </c>
      <c r="AW92" s="97" t="s">
        <v>67</v>
      </c>
      <c r="AX92" s="97" t="s">
        <v>68</v>
      </c>
      <c r="AY92" s="97" t="s">
        <v>69</v>
      </c>
      <c r="AZ92" s="97" t="s">
        <v>70</v>
      </c>
      <c r="BA92" s="97" t="s">
        <v>71</v>
      </c>
      <c r="BB92" s="97" t="s">
        <v>72</v>
      </c>
      <c r="BC92" s="97" t="s">
        <v>73</v>
      </c>
      <c r="BD92" s="98" t="s">
        <v>74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75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76</v>
      </c>
      <c r="BT94" s="113" t="s">
        <v>77</v>
      </c>
      <c r="BU94" s="114" t="s">
        <v>78</v>
      </c>
      <c r="BV94" s="113" t="s">
        <v>79</v>
      </c>
      <c r="BW94" s="113" t="s">
        <v>5</v>
      </c>
      <c r="BX94" s="113" t="s">
        <v>80</v>
      </c>
      <c r="CL94" s="113" t="s">
        <v>1</v>
      </c>
    </row>
    <row r="95" s="7" customFormat="1" ht="16.5" customHeight="1">
      <c r="A95" s="115" t="s">
        <v>81</v>
      </c>
      <c r="B95" s="116"/>
      <c r="C95" s="117"/>
      <c r="D95" s="118" t="s">
        <v>82</v>
      </c>
      <c r="E95" s="118"/>
      <c r="F95" s="118"/>
      <c r="G95" s="118"/>
      <c r="H95" s="118"/>
      <c r="I95" s="119"/>
      <c r="J95" s="118" t="s">
        <v>83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'D.1.5.03 - Volný nábytek'!J30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84</v>
      </c>
      <c r="AR95" s="122"/>
      <c r="AS95" s="123">
        <v>0</v>
      </c>
      <c r="AT95" s="124">
        <f>ROUND(SUM(AV95:AW95),2)</f>
        <v>0</v>
      </c>
      <c r="AU95" s="125">
        <f>'D.1.5.03 - Volný nábytek'!P117</f>
        <v>0</v>
      </c>
      <c r="AV95" s="124">
        <f>'D.1.5.03 - Volný nábytek'!J33</f>
        <v>0</v>
      </c>
      <c r="AW95" s="124">
        <f>'D.1.5.03 - Volný nábytek'!J34</f>
        <v>0</v>
      </c>
      <c r="AX95" s="124">
        <f>'D.1.5.03 - Volný nábytek'!J35</f>
        <v>0</v>
      </c>
      <c r="AY95" s="124">
        <f>'D.1.5.03 - Volný nábytek'!J36</f>
        <v>0</v>
      </c>
      <c r="AZ95" s="124">
        <f>'D.1.5.03 - Volný nábytek'!F33</f>
        <v>0</v>
      </c>
      <c r="BA95" s="124">
        <f>'D.1.5.03 - Volný nábytek'!F34</f>
        <v>0</v>
      </c>
      <c r="BB95" s="124">
        <f>'D.1.5.03 - Volný nábytek'!F35</f>
        <v>0</v>
      </c>
      <c r="BC95" s="124">
        <f>'D.1.5.03 - Volný nábytek'!F36</f>
        <v>0</v>
      </c>
      <c r="BD95" s="126">
        <f>'D.1.5.03 - Volný nábytek'!F37</f>
        <v>0</v>
      </c>
      <c r="BE95" s="7"/>
      <c r="BT95" s="127" t="s">
        <v>85</v>
      </c>
      <c r="BV95" s="127" t="s">
        <v>79</v>
      </c>
      <c r="BW95" s="127" t="s">
        <v>86</v>
      </c>
      <c r="BX95" s="127" t="s">
        <v>5</v>
      </c>
      <c r="CL95" s="127" t="s">
        <v>1</v>
      </c>
      <c r="CM95" s="127" t="s">
        <v>87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sdvZir/hW+AgHrr8LlQu2zA9dG3c4Uf4nQ4gkblHejGZ3JV7UX7yuN8CED5dmbcJ3IKur/vJo8bx/g4P60JChw==" hashValue="YomQYseG7kKFsndUE7Ho/avc+dsPPUKfKwcNtw0x4UCbWiW94XK6VVrFgJ016XgJvgjZat3cMCR9xiZeKxIewg==" algorithmName="SHA-512" password="D4D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.1.5.03 - Volný nábyte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87</v>
      </c>
    </row>
    <row r="4" s="1" customFormat="1" ht="24.96" customHeight="1">
      <c r="B4" s="16"/>
      <c r="D4" s="130" t="s">
        <v>88</v>
      </c>
      <c r="L4" s="16"/>
      <c r="M4" s="131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2" t="s">
        <v>16</v>
      </c>
      <c r="L6" s="16"/>
    </row>
    <row r="7" s="1" customFormat="1" ht="16.5" customHeight="1">
      <c r="B7" s="16"/>
      <c r="E7" s="133" t="str">
        <f>'Rekapitulace stavby'!K6</f>
        <v>VÝSTAVBA CHRÁNĚNÉHO BYDLENÍ V NOVÉ PACE</v>
      </c>
      <c r="F7" s="132"/>
      <c r="G7" s="132"/>
      <c r="H7" s="132"/>
      <c r="L7" s="16"/>
    </row>
    <row r="8" s="2" customFormat="1" ht="12" customHeight="1">
      <c r="A8" s="34"/>
      <c r="B8" s="40"/>
      <c r="C8" s="34"/>
      <c r="D8" s="132" t="s">
        <v>89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4" t="s">
        <v>90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2" t="s">
        <v>18</v>
      </c>
      <c r="E11" s="34"/>
      <c r="F11" s="135" t="s">
        <v>1</v>
      </c>
      <c r="G11" s="34"/>
      <c r="H11" s="34"/>
      <c r="I11" s="132" t="s">
        <v>19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2" t="s">
        <v>20</v>
      </c>
      <c r="E12" s="34"/>
      <c r="F12" s="135" t="s">
        <v>21</v>
      </c>
      <c r="G12" s="34"/>
      <c r="H12" s="34"/>
      <c r="I12" s="132" t="s">
        <v>22</v>
      </c>
      <c r="J12" s="136" t="str">
        <f>'Rekapitulace stavby'!AN8</f>
        <v>14. 12. 2023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2" t="s">
        <v>24</v>
      </c>
      <c r="E14" s="34"/>
      <c r="F14" s="34"/>
      <c r="G14" s="34"/>
      <c r="H14" s="34"/>
      <c r="I14" s="132" t="s">
        <v>25</v>
      </c>
      <c r="J14" s="135" t="s">
        <v>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5" t="s">
        <v>26</v>
      </c>
      <c r="F15" s="34"/>
      <c r="G15" s="34"/>
      <c r="H15" s="34"/>
      <c r="I15" s="132" t="s">
        <v>27</v>
      </c>
      <c r="J15" s="135" t="s">
        <v>1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2" t="s">
        <v>28</v>
      </c>
      <c r="E17" s="34"/>
      <c r="F17" s="34"/>
      <c r="G17" s="34"/>
      <c r="H17" s="34"/>
      <c r="I17" s="132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2" t="s">
        <v>30</v>
      </c>
      <c r="E20" s="34"/>
      <c r="F20" s="34"/>
      <c r="G20" s="34"/>
      <c r="H20" s="34"/>
      <c r="I20" s="132" t="s">
        <v>25</v>
      </c>
      <c r="J20" s="135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5" t="s">
        <v>31</v>
      </c>
      <c r="F21" s="34"/>
      <c r="G21" s="34"/>
      <c r="H21" s="34"/>
      <c r="I21" s="132" t="s">
        <v>27</v>
      </c>
      <c r="J21" s="135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2" t="s">
        <v>33</v>
      </c>
      <c r="E23" s="34"/>
      <c r="F23" s="34"/>
      <c r="G23" s="34"/>
      <c r="H23" s="34"/>
      <c r="I23" s="132" t="s">
        <v>25</v>
      </c>
      <c r="J23" s="135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5" t="s">
        <v>34</v>
      </c>
      <c r="F24" s="34"/>
      <c r="G24" s="34"/>
      <c r="H24" s="34"/>
      <c r="I24" s="132" t="s">
        <v>27</v>
      </c>
      <c r="J24" s="135" t="s">
        <v>1</v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2" t="s">
        <v>35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7"/>
      <c r="B27" s="138"/>
      <c r="C27" s="137"/>
      <c r="D27" s="137"/>
      <c r="E27" s="139" t="s">
        <v>91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2" t="s">
        <v>37</v>
      </c>
      <c r="E30" s="34"/>
      <c r="F30" s="34"/>
      <c r="G30" s="34"/>
      <c r="H30" s="34"/>
      <c r="I30" s="34"/>
      <c r="J30" s="143">
        <f>ROUND(J117,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1"/>
      <c r="E31" s="141"/>
      <c r="F31" s="141"/>
      <c r="G31" s="141"/>
      <c r="H31" s="141"/>
      <c r="I31" s="141"/>
      <c r="J31" s="141"/>
      <c r="K31" s="141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4" t="s">
        <v>39</v>
      </c>
      <c r="G32" s="34"/>
      <c r="H32" s="34"/>
      <c r="I32" s="144" t="s">
        <v>38</v>
      </c>
      <c r="J32" s="144" t="s">
        <v>40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5" t="s">
        <v>41</v>
      </c>
      <c r="E33" s="132" t="s">
        <v>42</v>
      </c>
      <c r="F33" s="146">
        <f>ROUND((SUM(BE117:BE164)),  2)</f>
        <v>0</v>
      </c>
      <c r="G33" s="34"/>
      <c r="H33" s="34"/>
      <c r="I33" s="147">
        <v>0.20999999999999999</v>
      </c>
      <c r="J33" s="146">
        <f>ROUND(((SUM(BE117:BE164))*I33),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2" t="s">
        <v>43</v>
      </c>
      <c r="F34" s="146">
        <f>ROUND((SUM(BF117:BF164)),  2)</f>
        <v>0</v>
      </c>
      <c r="G34" s="34"/>
      <c r="H34" s="34"/>
      <c r="I34" s="147">
        <v>0.14999999999999999</v>
      </c>
      <c r="J34" s="146">
        <f>ROUND(((SUM(BF117:BF164))*I34),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2" t="s">
        <v>44</v>
      </c>
      <c r="F35" s="146">
        <f>ROUND((SUM(BG117:BG164)),  2)</f>
        <v>0</v>
      </c>
      <c r="G35" s="34"/>
      <c r="H35" s="34"/>
      <c r="I35" s="147">
        <v>0.20999999999999999</v>
      </c>
      <c r="J35" s="146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2" t="s">
        <v>45</v>
      </c>
      <c r="F36" s="146">
        <f>ROUND((SUM(BH117:BH164)),  2)</f>
        <v>0</v>
      </c>
      <c r="G36" s="34"/>
      <c r="H36" s="34"/>
      <c r="I36" s="147">
        <v>0.14999999999999999</v>
      </c>
      <c r="J36" s="146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46</v>
      </c>
      <c r="F37" s="146">
        <f>ROUND((SUM(BI117:BI164)),  2)</f>
        <v>0</v>
      </c>
      <c r="G37" s="34"/>
      <c r="H37" s="34"/>
      <c r="I37" s="147">
        <v>0</v>
      </c>
      <c r="J37" s="14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5" t="s">
        <v>50</v>
      </c>
      <c r="E50" s="156"/>
      <c r="F50" s="156"/>
      <c r="G50" s="155" t="s">
        <v>51</v>
      </c>
      <c r="H50" s="156"/>
      <c r="I50" s="156"/>
      <c r="J50" s="156"/>
      <c r="K50" s="156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7" t="s">
        <v>52</v>
      </c>
      <c r="E61" s="158"/>
      <c r="F61" s="159" t="s">
        <v>53</v>
      </c>
      <c r="G61" s="157" t="s">
        <v>52</v>
      </c>
      <c r="H61" s="158"/>
      <c r="I61" s="158"/>
      <c r="J61" s="160" t="s">
        <v>53</v>
      </c>
      <c r="K61" s="158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5" t="s">
        <v>54</v>
      </c>
      <c r="E65" s="161"/>
      <c r="F65" s="161"/>
      <c r="G65" s="155" t="s">
        <v>55</v>
      </c>
      <c r="H65" s="161"/>
      <c r="I65" s="161"/>
      <c r="J65" s="161"/>
      <c r="K65" s="16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7" t="s">
        <v>52</v>
      </c>
      <c r="E76" s="158"/>
      <c r="F76" s="159" t="s">
        <v>53</v>
      </c>
      <c r="G76" s="157" t="s">
        <v>52</v>
      </c>
      <c r="H76" s="158"/>
      <c r="I76" s="158"/>
      <c r="J76" s="160" t="s">
        <v>53</v>
      </c>
      <c r="K76" s="158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6" t="str">
        <f>E7</f>
        <v>VÝSTAVBA CHRÁNĚNÉHO BYDLENÍ V NOVÉ PACE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D.1.5.03 - Volný nábytek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Na Vyšehradě 1205, 509 01 Nová Paka </v>
      </c>
      <c r="G89" s="36"/>
      <c r="H89" s="36"/>
      <c r="I89" s="28" t="s">
        <v>22</v>
      </c>
      <c r="J89" s="75" t="str">
        <f>IF(J12="","",J12)</f>
        <v>14. 12. 2023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24</v>
      </c>
      <c r="D91" s="36"/>
      <c r="E91" s="36"/>
      <c r="F91" s="23" t="str">
        <f>E15</f>
        <v>Královehradecký kraj</v>
      </c>
      <c r="G91" s="36"/>
      <c r="H91" s="36"/>
      <c r="I91" s="28" t="s">
        <v>30</v>
      </c>
      <c r="J91" s="32" t="str">
        <f>E21</f>
        <v>Růžička a partneři, s.r.o.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>QSB, s.r.o.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7" t="s">
        <v>93</v>
      </c>
      <c r="D94" s="168"/>
      <c r="E94" s="168"/>
      <c r="F94" s="168"/>
      <c r="G94" s="168"/>
      <c r="H94" s="168"/>
      <c r="I94" s="168"/>
      <c r="J94" s="169" t="s">
        <v>94</v>
      </c>
      <c r="K94" s="168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0" t="s">
        <v>95</v>
      </c>
      <c r="D96" s="36"/>
      <c r="E96" s="36"/>
      <c r="F96" s="36"/>
      <c r="G96" s="36"/>
      <c r="H96" s="36"/>
      <c r="I96" s="36"/>
      <c r="J96" s="106">
        <f>J117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96</v>
      </c>
    </row>
    <row r="97" s="9" customFormat="1" ht="24.96" customHeight="1">
      <c r="A97" s="9"/>
      <c r="B97" s="171"/>
      <c r="C97" s="172"/>
      <c r="D97" s="173" t="s">
        <v>97</v>
      </c>
      <c r="E97" s="174"/>
      <c r="F97" s="174"/>
      <c r="G97" s="174"/>
      <c r="H97" s="174"/>
      <c r="I97" s="174"/>
      <c r="J97" s="175">
        <f>J118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59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="2" customFormat="1" ht="6.96" customHeight="1">
      <c r="A103" s="34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4.96" customHeight="1">
      <c r="A104" s="34"/>
      <c r="B104" s="35"/>
      <c r="C104" s="19" t="s">
        <v>98</v>
      </c>
      <c r="D104" s="36"/>
      <c r="E104" s="36"/>
      <c r="F104" s="36"/>
      <c r="G104" s="36"/>
      <c r="H104" s="36"/>
      <c r="I104" s="36"/>
      <c r="J104" s="36"/>
      <c r="K104" s="36"/>
      <c r="L104" s="59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12" customHeight="1">
      <c r="A106" s="34"/>
      <c r="B106" s="35"/>
      <c r="C106" s="28" t="s">
        <v>16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6.5" customHeight="1">
      <c r="A107" s="34"/>
      <c r="B107" s="35"/>
      <c r="C107" s="36"/>
      <c r="D107" s="36"/>
      <c r="E107" s="166" t="str">
        <f>E7</f>
        <v>VÝSTAVBA CHRÁNĚNÉHO BYDLENÍ V NOVÉ PACE</v>
      </c>
      <c r="F107" s="28"/>
      <c r="G107" s="28"/>
      <c r="H107" s="28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89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72" t="str">
        <f>E9</f>
        <v>D.1.5.03 - Volný nábytek</v>
      </c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20</v>
      </c>
      <c r="D111" s="36"/>
      <c r="E111" s="36"/>
      <c r="F111" s="23" t="str">
        <f>F12</f>
        <v xml:space="preserve">Na Vyšehradě 1205, 509 01 Nová Paka </v>
      </c>
      <c r="G111" s="36"/>
      <c r="H111" s="36"/>
      <c r="I111" s="28" t="s">
        <v>22</v>
      </c>
      <c r="J111" s="75" t="str">
        <f>IF(J12="","",J12)</f>
        <v>14. 12. 2023</v>
      </c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5.65" customHeight="1">
      <c r="A113" s="34"/>
      <c r="B113" s="35"/>
      <c r="C113" s="28" t="s">
        <v>24</v>
      </c>
      <c r="D113" s="36"/>
      <c r="E113" s="36"/>
      <c r="F113" s="23" t="str">
        <f>E15</f>
        <v>Královehradecký kraj</v>
      </c>
      <c r="G113" s="36"/>
      <c r="H113" s="36"/>
      <c r="I113" s="28" t="s">
        <v>30</v>
      </c>
      <c r="J113" s="32" t="str">
        <f>E21</f>
        <v>Růžička a partneři, s.r.o.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28</v>
      </c>
      <c r="D114" s="36"/>
      <c r="E114" s="36"/>
      <c r="F114" s="23" t="str">
        <f>IF(E18="","",E18)</f>
        <v>Vyplň údaj</v>
      </c>
      <c r="G114" s="36"/>
      <c r="H114" s="36"/>
      <c r="I114" s="28" t="s">
        <v>33</v>
      </c>
      <c r="J114" s="32" t="str">
        <f>E24</f>
        <v>QSB, s.r.o.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0" customFormat="1" ht="29.28" customHeight="1">
      <c r="A116" s="177"/>
      <c r="B116" s="178"/>
      <c r="C116" s="179" t="s">
        <v>99</v>
      </c>
      <c r="D116" s="180" t="s">
        <v>62</v>
      </c>
      <c r="E116" s="180" t="s">
        <v>58</v>
      </c>
      <c r="F116" s="180" t="s">
        <v>59</v>
      </c>
      <c r="G116" s="180" t="s">
        <v>100</v>
      </c>
      <c r="H116" s="180" t="s">
        <v>101</v>
      </c>
      <c r="I116" s="180" t="s">
        <v>102</v>
      </c>
      <c r="J116" s="180" t="s">
        <v>94</v>
      </c>
      <c r="K116" s="181" t="s">
        <v>103</v>
      </c>
      <c r="L116" s="182"/>
      <c r="M116" s="96" t="s">
        <v>1</v>
      </c>
      <c r="N116" s="97" t="s">
        <v>41</v>
      </c>
      <c r="O116" s="97" t="s">
        <v>104</v>
      </c>
      <c r="P116" s="97" t="s">
        <v>105</v>
      </c>
      <c r="Q116" s="97" t="s">
        <v>106</v>
      </c>
      <c r="R116" s="97" t="s">
        <v>107</v>
      </c>
      <c r="S116" s="97" t="s">
        <v>108</v>
      </c>
      <c r="T116" s="98" t="s">
        <v>109</v>
      </c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</row>
    <row r="117" s="2" customFormat="1" ht="22.8" customHeight="1">
      <c r="A117" s="34"/>
      <c r="B117" s="35"/>
      <c r="C117" s="103" t="s">
        <v>110</v>
      </c>
      <c r="D117" s="36"/>
      <c r="E117" s="36"/>
      <c r="F117" s="36"/>
      <c r="G117" s="36"/>
      <c r="H117" s="36"/>
      <c r="I117" s="36"/>
      <c r="J117" s="183">
        <f>BK117</f>
        <v>0</v>
      </c>
      <c r="K117" s="36"/>
      <c r="L117" s="40"/>
      <c r="M117" s="99"/>
      <c r="N117" s="184"/>
      <c r="O117" s="100"/>
      <c r="P117" s="185">
        <f>P118</f>
        <v>0</v>
      </c>
      <c r="Q117" s="100"/>
      <c r="R117" s="185">
        <f>R118</f>
        <v>0</v>
      </c>
      <c r="S117" s="100"/>
      <c r="T117" s="186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3" t="s">
        <v>76</v>
      </c>
      <c r="AU117" s="13" t="s">
        <v>96</v>
      </c>
      <c r="BK117" s="187">
        <f>BK118</f>
        <v>0</v>
      </c>
    </row>
    <row r="118" s="11" customFormat="1" ht="25.92" customHeight="1">
      <c r="A118" s="11"/>
      <c r="B118" s="188"/>
      <c r="C118" s="189"/>
      <c r="D118" s="190" t="s">
        <v>76</v>
      </c>
      <c r="E118" s="191" t="s">
        <v>111</v>
      </c>
      <c r="F118" s="191" t="s">
        <v>83</v>
      </c>
      <c r="G118" s="189"/>
      <c r="H118" s="189"/>
      <c r="I118" s="192"/>
      <c r="J118" s="193">
        <f>BK118</f>
        <v>0</v>
      </c>
      <c r="K118" s="189"/>
      <c r="L118" s="194"/>
      <c r="M118" s="195"/>
      <c r="N118" s="196"/>
      <c r="O118" s="196"/>
      <c r="P118" s="197">
        <f>SUM(P119:P164)</f>
        <v>0</v>
      </c>
      <c r="Q118" s="196"/>
      <c r="R118" s="197">
        <f>SUM(R119:R164)</f>
        <v>0</v>
      </c>
      <c r="S118" s="196"/>
      <c r="T118" s="198">
        <f>SUM(T119:T164)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99" t="s">
        <v>85</v>
      </c>
      <c r="AT118" s="200" t="s">
        <v>76</v>
      </c>
      <c r="AU118" s="200" t="s">
        <v>77</v>
      </c>
      <c r="AY118" s="199" t="s">
        <v>112</v>
      </c>
      <c r="BK118" s="201">
        <f>SUM(BK119:BK164)</f>
        <v>0</v>
      </c>
    </row>
    <row r="119" s="2" customFormat="1" ht="16.5" customHeight="1">
      <c r="A119" s="34"/>
      <c r="B119" s="35"/>
      <c r="C119" s="202" t="s">
        <v>85</v>
      </c>
      <c r="D119" s="202" t="s">
        <v>113</v>
      </c>
      <c r="E119" s="203" t="s">
        <v>114</v>
      </c>
      <c r="F119" s="204" t="s">
        <v>115</v>
      </c>
      <c r="G119" s="205" t="s">
        <v>116</v>
      </c>
      <c r="H119" s="206">
        <v>12</v>
      </c>
      <c r="I119" s="207"/>
      <c r="J119" s="208">
        <f>ROUND(I119*H119,2)</f>
        <v>0</v>
      </c>
      <c r="K119" s="204" t="s">
        <v>1</v>
      </c>
      <c r="L119" s="40"/>
      <c r="M119" s="209" t="s">
        <v>1</v>
      </c>
      <c r="N119" s="210" t="s">
        <v>42</v>
      </c>
      <c r="O119" s="87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3" t="s">
        <v>117</v>
      </c>
      <c r="AT119" s="213" t="s">
        <v>113</v>
      </c>
      <c r="AU119" s="213" t="s">
        <v>85</v>
      </c>
      <c r="AY119" s="13" t="s">
        <v>112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3" t="s">
        <v>85</v>
      </c>
      <c r="BK119" s="214">
        <f>ROUND(I119*H119,2)</f>
        <v>0</v>
      </c>
      <c r="BL119" s="13" t="s">
        <v>117</v>
      </c>
      <c r="BM119" s="213" t="s">
        <v>118</v>
      </c>
    </row>
    <row r="120" s="2" customFormat="1">
      <c r="A120" s="34"/>
      <c r="B120" s="35"/>
      <c r="C120" s="36"/>
      <c r="D120" s="215" t="s">
        <v>119</v>
      </c>
      <c r="E120" s="36"/>
      <c r="F120" s="216" t="s">
        <v>120</v>
      </c>
      <c r="G120" s="36"/>
      <c r="H120" s="36"/>
      <c r="I120" s="217"/>
      <c r="J120" s="36"/>
      <c r="K120" s="36"/>
      <c r="L120" s="40"/>
      <c r="M120" s="218"/>
      <c r="N120" s="219"/>
      <c r="O120" s="87"/>
      <c r="P120" s="87"/>
      <c r="Q120" s="87"/>
      <c r="R120" s="87"/>
      <c r="S120" s="87"/>
      <c r="T120" s="88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119</v>
      </c>
      <c r="AU120" s="13" t="s">
        <v>85</v>
      </c>
    </row>
    <row r="121" s="2" customFormat="1" ht="16.5" customHeight="1">
      <c r="A121" s="34"/>
      <c r="B121" s="35"/>
      <c r="C121" s="202" t="s">
        <v>87</v>
      </c>
      <c r="D121" s="202" t="s">
        <v>113</v>
      </c>
      <c r="E121" s="203" t="s">
        <v>121</v>
      </c>
      <c r="F121" s="204" t="s">
        <v>122</v>
      </c>
      <c r="G121" s="205" t="s">
        <v>116</v>
      </c>
      <c r="H121" s="206">
        <v>12</v>
      </c>
      <c r="I121" s="207"/>
      <c r="J121" s="208">
        <f>ROUND(I121*H121,2)</f>
        <v>0</v>
      </c>
      <c r="K121" s="204" t="s">
        <v>1</v>
      </c>
      <c r="L121" s="40"/>
      <c r="M121" s="209" t="s">
        <v>1</v>
      </c>
      <c r="N121" s="210" t="s">
        <v>42</v>
      </c>
      <c r="O121" s="87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3" t="s">
        <v>117</v>
      </c>
      <c r="AT121" s="213" t="s">
        <v>113</v>
      </c>
      <c r="AU121" s="213" t="s">
        <v>85</v>
      </c>
      <c r="AY121" s="13" t="s">
        <v>112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3" t="s">
        <v>85</v>
      </c>
      <c r="BK121" s="214">
        <f>ROUND(I121*H121,2)</f>
        <v>0</v>
      </c>
      <c r="BL121" s="13" t="s">
        <v>117</v>
      </c>
      <c r="BM121" s="213" t="s">
        <v>123</v>
      </c>
    </row>
    <row r="122" s="2" customFormat="1">
      <c r="A122" s="34"/>
      <c r="B122" s="35"/>
      <c r="C122" s="36"/>
      <c r="D122" s="215" t="s">
        <v>119</v>
      </c>
      <c r="E122" s="36"/>
      <c r="F122" s="216" t="s">
        <v>124</v>
      </c>
      <c r="G122" s="36"/>
      <c r="H122" s="36"/>
      <c r="I122" s="217"/>
      <c r="J122" s="36"/>
      <c r="K122" s="36"/>
      <c r="L122" s="40"/>
      <c r="M122" s="218"/>
      <c r="N122" s="219"/>
      <c r="O122" s="87"/>
      <c r="P122" s="87"/>
      <c r="Q122" s="87"/>
      <c r="R122" s="87"/>
      <c r="S122" s="87"/>
      <c r="T122" s="88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119</v>
      </c>
      <c r="AU122" s="13" t="s">
        <v>85</v>
      </c>
    </row>
    <row r="123" s="2" customFormat="1" ht="16.5" customHeight="1">
      <c r="A123" s="34"/>
      <c r="B123" s="35"/>
      <c r="C123" s="202" t="s">
        <v>125</v>
      </c>
      <c r="D123" s="202" t="s">
        <v>113</v>
      </c>
      <c r="E123" s="203" t="s">
        <v>126</v>
      </c>
      <c r="F123" s="204" t="s">
        <v>127</v>
      </c>
      <c r="G123" s="205" t="s">
        <v>116</v>
      </c>
      <c r="H123" s="206">
        <v>12</v>
      </c>
      <c r="I123" s="207"/>
      <c r="J123" s="208">
        <f>ROUND(I123*H123,2)</f>
        <v>0</v>
      </c>
      <c r="K123" s="204" t="s">
        <v>1</v>
      </c>
      <c r="L123" s="40"/>
      <c r="M123" s="209" t="s">
        <v>1</v>
      </c>
      <c r="N123" s="210" t="s">
        <v>42</v>
      </c>
      <c r="O123" s="87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3" t="s">
        <v>117</v>
      </c>
      <c r="AT123" s="213" t="s">
        <v>113</v>
      </c>
      <c r="AU123" s="213" t="s">
        <v>85</v>
      </c>
      <c r="AY123" s="13" t="s">
        <v>112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3" t="s">
        <v>85</v>
      </c>
      <c r="BK123" s="214">
        <f>ROUND(I123*H123,2)</f>
        <v>0</v>
      </c>
      <c r="BL123" s="13" t="s">
        <v>117</v>
      </c>
      <c r="BM123" s="213" t="s">
        <v>128</v>
      </c>
    </row>
    <row r="124" s="2" customFormat="1">
      <c r="A124" s="34"/>
      <c r="B124" s="35"/>
      <c r="C124" s="36"/>
      <c r="D124" s="215" t="s">
        <v>119</v>
      </c>
      <c r="E124" s="36"/>
      <c r="F124" s="216" t="s">
        <v>129</v>
      </c>
      <c r="G124" s="36"/>
      <c r="H124" s="36"/>
      <c r="I124" s="217"/>
      <c r="J124" s="36"/>
      <c r="K124" s="36"/>
      <c r="L124" s="40"/>
      <c r="M124" s="218"/>
      <c r="N124" s="219"/>
      <c r="O124" s="87"/>
      <c r="P124" s="87"/>
      <c r="Q124" s="87"/>
      <c r="R124" s="87"/>
      <c r="S124" s="87"/>
      <c r="T124" s="88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119</v>
      </c>
      <c r="AU124" s="13" t="s">
        <v>85</v>
      </c>
    </row>
    <row r="125" s="2" customFormat="1" ht="16.5" customHeight="1">
      <c r="A125" s="34"/>
      <c r="B125" s="35"/>
      <c r="C125" s="202" t="s">
        <v>130</v>
      </c>
      <c r="D125" s="202" t="s">
        <v>113</v>
      </c>
      <c r="E125" s="203" t="s">
        <v>131</v>
      </c>
      <c r="F125" s="204" t="s">
        <v>132</v>
      </c>
      <c r="G125" s="205" t="s">
        <v>116</v>
      </c>
      <c r="H125" s="206">
        <v>12</v>
      </c>
      <c r="I125" s="207"/>
      <c r="J125" s="208">
        <f>ROUND(I125*H125,2)</f>
        <v>0</v>
      </c>
      <c r="K125" s="204" t="s">
        <v>1</v>
      </c>
      <c r="L125" s="40"/>
      <c r="M125" s="209" t="s">
        <v>1</v>
      </c>
      <c r="N125" s="210" t="s">
        <v>42</v>
      </c>
      <c r="O125" s="87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3" t="s">
        <v>117</v>
      </c>
      <c r="AT125" s="213" t="s">
        <v>113</v>
      </c>
      <c r="AU125" s="213" t="s">
        <v>85</v>
      </c>
      <c r="AY125" s="13" t="s">
        <v>112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3" t="s">
        <v>85</v>
      </c>
      <c r="BK125" s="214">
        <f>ROUND(I125*H125,2)</f>
        <v>0</v>
      </c>
      <c r="BL125" s="13" t="s">
        <v>117</v>
      </c>
      <c r="BM125" s="213" t="s">
        <v>133</v>
      </c>
    </row>
    <row r="126" s="2" customFormat="1">
      <c r="A126" s="34"/>
      <c r="B126" s="35"/>
      <c r="C126" s="36"/>
      <c r="D126" s="215" t="s">
        <v>119</v>
      </c>
      <c r="E126" s="36"/>
      <c r="F126" s="216" t="s">
        <v>134</v>
      </c>
      <c r="G126" s="36"/>
      <c r="H126" s="36"/>
      <c r="I126" s="217"/>
      <c r="J126" s="36"/>
      <c r="K126" s="36"/>
      <c r="L126" s="40"/>
      <c r="M126" s="218"/>
      <c r="N126" s="219"/>
      <c r="O126" s="87"/>
      <c r="P126" s="87"/>
      <c r="Q126" s="87"/>
      <c r="R126" s="87"/>
      <c r="S126" s="87"/>
      <c r="T126" s="8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119</v>
      </c>
      <c r="AU126" s="13" t="s">
        <v>85</v>
      </c>
    </row>
    <row r="127" s="2" customFormat="1" ht="16.5" customHeight="1">
      <c r="A127" s="34"/>
      <c r="B127" s="35"/>
      <c r="C127" s="202" t="s">
        <v>135</v>
      </c>
      <c r="D127" s="202" t="s">
        <v>113</v>
      </c>
      <c r="E127" s="203" t="s">
        <v>136</v>
      </c>
      <c r="F127" s="204" t="s">
        <v>137</v>
      </c>
      <c r="G127" s="205" t="s">
        <v>116</v>
      </c>
      <c r="H127" s="206">
        <v>12</v>
      </c>
      <c r="I127" s="207"/>
      <c r="J127" s="208">
        <f>ROUND(I127*H127,2)</f>
        <v>0</v>
      </c>
      <c r="K127" s="204" t="s">
        <v>1</v>
      </c>
      <c r="L127" s="40"/>
      <c r="M127" s="209" t="s">
        <v>1</v>
      </c>
      <c r="N127" s="210" t="s">
        <v>42</v>
      </c>
      <c r="O127" s="87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3" t="s">
        <v>117</v>
      </c>
      <c r="AT127" s="213" t="s">
        <v>113</v>
      </c>
      <c r="AU127" s="213" t="s">
        <v>85</v>
      </c>
      <c r="AY127" s="13" t="s">
        <v>112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3" t="s">
        <v>85</v>
      </c>
      <c r="BK127" s="214">
        <f>ROUND(I127*H127,2)</f>
        <v>0</v>
      </c>
      <c r="BL127" s="13" t="s">
        <v>117</v>
      </c>
      <c r="BM127" s="213" t="s">
        <v>138</v>
      </c>
    </row>
    <row r="128" s="2" customFormat="1">
      <c r="A128" s="34"/>
      <c r="B128" s="35"/>
      <c r="C128" s="36"/>
      <c r="D128" s="215" t="s">
        <v>119</v>
      </c>
      <c r="E128" s="36"/>
      <c r="F128" s="216" t="s">
        <v>139</v>
      </c>
      <c r="G128" s="36"/>
      <c r="H128" s="36"/>
      <c r="I128" s="217"/>
      <c r="J128" s="36"/>
      <c r="K128" s="36"/>
      <c r="L128" s="40"/>
      <c r="M128" s="218"/>
      <c r="N128" s="219"/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119</v>
      </c>
      <c r="AU128" s="13" t="s">
        <v>85</v>
      </c>
    </row>
    <row r="129" s="2" customFormat="1" ht="16.5" customHeight="1">
      <c r="A129" s="34"/>
      <c r="B129" s="35"/>
      <c r="C129" s="202" t="s">
        <v>140</v>
      </c>
      <c r="D129" s="202" t="s">
        <v>113</v>
      </c>
      <c r="E129" s="203" t="s">
        <v>141</v>
      </c>
      <c r="F129" s="204" t="s">
        <v>142</v>
      </c>
      <c r="G129" s="205" t="s">
        <v>116</v>
      </c>
      <c r="H129" s="206">
        <v>12</v>
      </c>
      <c r="I129" s="207"/>
      <c r="J129" s="208">
        <f>ROUND(I129*H129,2)</f>
        <v>0</v>
      </c>
      <c r="K129" s="204" t="s">
        <v>1</v>
      </c>
      <c r="L129" s="40"/>
      <c r="M129" s="209" t="s">
        <v>1</v>
      </c>
      <c r="N129" s="210" t="s">
        <v>42</v>
      </c>
      <c r="O129" s="87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3" t="s">
        <v>117</v>
      </c>
      <c r="AT129" s="213" t="s">
        <v>113</v>
      </c>
      <c r="AU129" s="213" t="s">
        <v>85</v>
      </c>
      <c r="AY129" s="13" t="s">
        <v>112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3" t="s">
        <v>85</v>
      </c>
      <c r="BK129" s="214">
        <f>ROUND(I129*H129,2)</f>
        <v>0</v>
      </c>
      <c r="BL129" s="13" t="s">
        <v>117</v>
      </c>
      <c r="BM129" s="213" t="s">
        <v>143</v>
      </c>
    </row>
    <row r="130" s="2" customFormat="1">
      <c r="A130" s="34"/>
      <c r="B130" s="35"/>
      <c r="C130" s="36"/>
      <c r="D130" s="215" t="s">
        <v>119</v>
      </c>
      <c r="E130" s="36"/>
      <c r="F130" s="216" t="s">
        <v>144</v>
      </c>
      <c r="G130" s="36"/>
      <c r="H130" s="36"/>
      <c r="I130" s="217"/>
      <c r="J130" s="36"/>
      <c r="K130" s="36"/>
      <c r="L130" s="40"/>
      <c r="M130" s="218"/>
      <c r="N130" s="219"/>
      <c r="O130" s="87"/>
      <c r="P130" s="87"/>
      <c r="Q130" s="87"/>
      <c r="R130" s="87"/>
      <c r="S130" s="87"/>
      <c r="T130" s="88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119</v>
      </c>
      <c r="AU130" s="13" t="s">
        <v>85</v>
      </c>
    </row>
    <row r="131" s="2" customFormat="1" ht="16.5" customHeight="1">
      <c r="A131" s="34"/>
      <c r="B131" s="35"/>
      <c r="C131" s="202" t="s">
        <v>145</v>
      </c>
      <c r="D131" s="202" t="s">
        <v>113</v>
      </c>
      <c r="E131" s="203" t="s">
        <v>146</v>
      </c>
      <c r="F131" s="204" t="s">
        <v>147</v>
      </c>
      <c r="G131" s="205" t="s">
        <v>116</v>
      </c>
      <c r="H131" s="206">
        <v>12</v>
      </c>
      <c r="I131" s="207"/>
      <c r="J131" s="208">
        <f>ROUND(I131*H131,2)</f>
        <v>0</v>
      </c>
      <c r="K131" s="204" t="s">
        <v>1</v>
      </c>
      <c r="L131" s="40"/>
      <c r="M131" s="209" t="s">
        <v>1</v>
      </c>
      <c r="N131" s="210" t="s">
        <v>42</v>
      </c>
      <c r="O131" s="87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3" t="s">
        <v>117</v>
      </c>
      <c r="AT131" s="213" t="s">
        <v>113</v>
      </c>
      <c r="AU131" s="213" t="s">
        <v>85</v>
      </c>
      <c r="AY131" s="13" t="s">
        <v>112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3" t="s">
        <v>85</v>
      </c>
      <c r="BK131" s="214">
        <f>ROUND(I131*H131,2)</f>
        <v>0</v>
      </c>
      <c r="BL131" s="13" t="s">
        <v>117</v>
      </c>
      <c r="BM131" s="213" t="s">
        <v>148</v>
      </c>
    </row>
    <row r="132" s="2" customFormat="1">
      <c r="A132" s="34"/>
      <c r="B132" s="35"/>
      <c r="C132" s="36"/>
      <c r="D132" s="215" t="s">
        <v>119</v>
      </c>
      <c r="E132" s="36"/>
      <c r="F132" s="216" t="s">
        <v>149</v>
      </c>
      <c r="G132" s="36"/>
      <c r="H132" s="36"/>
      <c r="I132" s="217"/>
      <c r="J132" s="36"/>
      <c r="K132" s="36"/>
      <c r="L132" s="40"/>
      <c r="M132" s="218"/>
      <c r="N132" s="219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119</v>
      </c>
      <c r="AU132" s="13" t="s">
        <v>85</v>
      </c>
    </row>
    <row r="133" s="2" customFormat="1" ht="16.5" customHeight="1">
      <c r="A133" s="34"/>
      <c r="B133" s="35"/>
      <c r="C133" s="202" t="s">
        <v>150</v>
      </c>
      <c r="D133" s="202" t="s">
        <v>113</v>
      </c>
      <c r="E133" s="203" t="s">
        <v>151</v>
      </c>
      <c r="F133" s="204" t="s">
        <v>152</v>
      </c>
      <c r="G133" s="205" t="s">
        <v>116</v>
      </c>
      <c r="H133" s="206">
        <v>4</v>
      </c>
      <c r="I133" s="207"/>
      <c r="J133" s="208">
        <f>ROUND(I133*H133,2)</f>
        <v>0</v>
      </c>
      <c r="K133" s="204" t="s">
        <v>1</v>
      </c>
      <c r="L133" s="40"/>
      <c r="M133" s="209" t="s">
        <v>1</v>
      </c>
      <c r="N133" s="210" t="s">
        <v>42</v>
      </c>
      <c r="O133" s="87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3" t="s">
        <v>117</v>
      </c>
      <c r="AT133" s="213" t="s">
        <v>113</v>
      </c>
      <c r="AU133" s="213" t="s">
        <v>85</v>
      </c>
      <c r="AY133" s="13" t="s">
        <v>112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3" t="s">
        <v>85</v>
      </c>
      <c r="BK133" s="214">
        <f>ROUND(I133*H133,2)</f>
        <v>0</v>
      </c>
      <c r="BL133" s="13" t="s">
        <v>117</v>
      </c>
      <c r="BM133" s="213" t="s">
        <v>153</v>
      </c>
    </row>
    <row r="134" s="2" customFormat="1">
      <c r="A134" s="34"/>
      <c r="B134" s="35"/>
      <c r="C134" s="36"/>
      <c r="D134" s="215" t="s">
        <v>119</v>
      </c>
      <c r="E134" s="36"/>
      <c r="F134" s="216" t="s">
        <v>154</v>
      </c>
      <c r="G134" s="36"/>
      <c r="H134" s="36"/>
      <c r="I134" s="217"/>
      <c r="J134" s="36"/>
      <c r="K134" s="36"/>
      <c r="L134" s="40"/>
      <c r="M134" s="218"/>
      <c r="N134" s="219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119</v>
      </c>
      <c r="AU134" s="13" t="s">
        <v>85</v>
      </c>
    </row>
    <row r="135" s="2" customFormat="1" ht="16.5" customHeight="1">
      <c r="A135" s="34"/>
      <c r="B135" s="35"/>
      <c r="C135" s="202" t="s">
        <v>155</v>
      </c>
      <c r="D135" s="202" t="s">
        <v>113</v>
      </c>
      <c r="E135" s="203" t="s">
        <v>156</v>
      </c>
      <c r="F135" s="204" t="s">
        <v>157</v>
      </c>
      <c r="G135" s="205" t="s">
        <v>116</v>
      </c>
      <c r="H135" s="206">
        <v>16</v>
      </c>
      <c r="I135" s="207"/>
      <c r="J135" s="208">
        <f>ROUND(I135*H135,2)</f>
        <v>0</v>
      </c>
      <c r="K135" s="204" t="s">
        <v>1</v>
      </c>
      <c r="L135" s="40"/>
      <c r="M135" s="209" t="s">
        <v>1</v>
      </c>
      <c r="N135" s="210" t="s">
        <v>42</v>
      </c>
      <c r="O135" s="87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3" t="s">
        <v>117</v>
      </c>
      <c r="AT135" s="213" t="s">
        <v>113</v>
      </c>
      <c r="AU135" s="213" t="s">
        <v>85</v>
      </c>
      <c r="AY135" s="13" t="s">
        <v>112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3" t="s">
        <v>85</v>
      </c>
      <c r="BK135" s="214">
        <f>ROUND(I135*H135,2)</f>
        <v>0</v>
      </c>
      <c r="BL135" s="13" t="s">
        <v>117</v>
      </c>
      <c r="BM135" s="213" t="s">
        <v>158</v>
      </c>
    </row>
    <row r="136" s="2" customFormat="1">
      <c r="A136" s="34"/>
      <c r="B136" s="35"/>
      <c r="C136" s="36"/>
      <c r="D136" s="215" t="s">
        <v>119</v>
      </c>
      <c r="E136" s="36"/>
      <c r="F136" s="216" t="s">
        <v>159</v>
      </c>
      <c r="G136" s="36"/>
      <c r="H136" s="36"/>
      <c r="I136" s="217"/>
      <c r="J136" s="36"/>
      <c r="K136" s="36"/>
      <c r="L136" s="40"/>
      <c r="M136" s="218"/>
      <c r="N136" s="219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119</v>
      </c>
      <c r="AU136" s="13" t="s">
        <v>85</v>
      </c>
    </row>
    <row r="137" s="2" customFormat="1" ht="16.5" customHeight="1">
      <c r="A137" s="34"/>
      <c r="B137" s="35"/>
      <c r="C137" s="202" t="s">
        <v>160</v>
      </c>
      <c r="D137" s="202" t="s">
        <v>113</v>
      </c>
      <c r="E137" s="203" t="s">
        <v>161</v>
      </c>
      <c r="F137" s="204" t="s">
        <v>162</v>
      </c>
      <c r="G137" s="205" t="s">
        <v>116</v>
      </c>
      <c r="H137" s="206">
        <v>4</v>
      </c>
      <c r="I137" s="207"/>
      <c r="J137" s="208">
        <f>ROUND(I137*H137,2)</f>
        <v>0</v>
      </c>
      <c r="K137" s="204" t="s">
        <v>1</v>
      </c>
      <c r="L137" s="40"/>
      <c r="M137" s="209" t="s">
        <v>1</v>
      </c>
      <c r="N137" s="210" t="s">
        <v>42</v>
      </c>
      <c r="O137" s="87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3" t="s">
        <v>117</v>
      </c>
      <c r="AT137" s="213" t="s">
        <v>113</v>
      </c>
      <c r="AU137" s="213" t="s">
        <v>85</v>
      </c>
      <c r="AY137" s="13" t="s">
        <v>112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3" t="s">
        <v>85</v>
      </c>
      <c r="BK137" s="214">
        <f>ROUND(I137*H137,2)</f>
        <v>0</v>
      </c>
      <c r="BL137" s="13" t="s">
        <v>117</v>
      </c>
      <c r="BM137" s="213" t="s">
        <v>163</v>
      </c>
    </row>
    <row r="138" s="2" customFormat="1">
      <c r="A138" s="34"/>
      <c r="B138" s="35"/>
      <c r="C138" s="36"/>
      <c r="D138" s="215" t="s">
        <v>119</v>
      </c>
      <c r="E138" s="36"/>
      <c r="F138" s="216" t="s">
        <v>164</v>
      </c>
      <c r="G138" s="36"/>
      <c r="H138" s="36"/>
      <c r="I138" s="217"/>
      <c r="J138" s="36"/>
      <c r="K138" s="36"/>
      <c r="L138" s="40"/>
      <c r="M138" s="218"/>
      <c r="N138" s="219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119</v>
      </c>
      <c r="AU138" s="13" t="s">
        <v>85</v>
      </c>
    </row>
    <row r="139" s="2" customFormat="1" ht="16.5" customHeight="1">
      <c r="A139" s="34"/>
      <c r="B139" s="35"/>
      <c r="C139" s="202" t="s">
        <v>165</v>
      </c>
      <c r="D139" s="202" t="s">
        <v>113</v>
      </c>
      <c r="E139" s="203" t="s">
        <v>166</v>
      </c>
      <c r="F139" s="204" t="s">
        <v>167</v>
      </c>
      <c r="G139" s="205" t="s">
        <v>116</v>
      </c>
      <c r="H139" s="206">
        <v>8</v>
      </c>
      <c r="I139" s="207"/>
      <c r="J139" s="208">
        <f>ROUND(I139*H139,2)</f>
        <v>0</v>
      </c>
      <c r="K139" s="204" t="s">
        <v>1</v>
      </c>
      <c r="L139" s="40"/>
      <c r="M139" s="209" t="s">
        <v>1</v>
      </c>
      <c r="N139" s="210" t="s">
        <v>42</v>
      </c>
      <c r="O139" s="87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3" t="s">
        <v>117</v>
      </c>
      <c r="AT139" s="213" t="s">
        <v>113</v>
      </c>
      <c r="AU139" s="213" t="s">
        <v>85</v>
      </c>
      <c r="AY139" s="13" t="s">
        <v>112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3" t="s">
        <v>85</v>
      </c>
      <c r="BK139" s="214">
        <f>ROUND(I139*H139,2)</f>
        <v>0</v>
      </c>
      <c r="BL139" s="13" t="s">
        <v>117</v>
      </c>
      <c r="BM139" s="213" t="s">
        <v>168</v>
      </c>
    </row>
    <row r="140" s="2" customFormat="1">
      <c r="A140" s="34"/>
      <c r="B140" s="35"/>
      <c r="C140" s="36"/>
      <c r="D140" s="215" t="s">
        <v>119</v>
      </c>
      <c r="E140" s="36"/>
      <c r="F140" s="216" t="s">
        <v>169</v>
      </c>
      <c r="G140" s="36"/>
      <c r="H140" s="36"/>
      <c r="I140" s="217"/>
      <c r="J140" s="36"/>
      <c r="K140" s="36"/>
      <c r="L140" s="40"/>
      <c r="M140" s="218"/>
      <c r="N140" s="219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119</v>
      </c>
      <c r="AU140" s="13" t="s">
        <v>85</v>
      </c>
    </row>
    <row r="141" s="2" customFormat="1" ht="16.5" customHeight="1">
      <c r="A141" s="34"/>
      <c r="B141" s="35"/>
      <c r="C141" s="202" t="s">
        <v>170</v>
      </c>
      <c r="D141" s="202" t="s">
        <v>113</v>
      </c>
      <c r="E141" s="203" t="s">
        <v>171</v>
      </c>
      <c r="F141" s="204" t="s">
        <v>172</v>
      </c>
      <c r="G141" s="205" t="s">
        <v>116</v>
      </c>
      <c r="H141" s="206">
        <v>4</v>
      </c>
      <c r="I141" s="207"/>
      <c r="J141" s="208">
        <f>ROUND(I141*H141,2)</f>
        <v>0</v>
      </c>
      <c r="K141" s="204" t="s">
        <v>1</v>
      </c>
      <c r="L141" s="40"/>
      <c r="M141" s="209" t="s">
        <v>1</v>
      </c>
      <c r="N141" s="210" t="s">
        <v>42</v>
      </c>
      <c r="O141" s="87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3" t="s">
        <v>117</v>
      </c>
      <c r="AT141" s="213" t="s">
        <v>113</v>
      </c>
      <c r="AU141" s="213" t="s">
        <v>85</v>
      </c>
      <c r="AY141" s="13" t="s">
        <v>112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3" t="s">
        <v>85</v>
      </c>
      <c r="BK141" s="214">
        <f>ROUND(I141*H141,2)</f>
        <v>0</v>
      </c>
      <c r="BL141" s="13" t="s">
        <v>117</v>
      </c>
      <c r="BM141" s="213" t="s">
        <v>173</v>
      </c>
    </row>
    <row r="142" s="2" customFormat="1">
      <c r="A142" s="34"/>
      <c r="B142" s="35"/>
      <c r="C142" s="36"/>
      <c r="D142" s="215" t="s">
        <v>119</v>
      </c>
      <c r="E142" s="36"/>
      <c r="F142" s="216" t="s">
        <v>174</v>
      </c>
      <c r="G142" s="36"/>
      <c r="H142" s="36"/>
      <c r="I142" s="217"/>
      <c r="J142" s="36"/>
      <c r="K142" s="36"/>
      <c r="L142" s="40"/>
      <c r="M142" s="218"/>
      <c r="N142" s="219"/>
      <c r="O142" s="87"/>
      <c r="P142" s="87"/>
      <c r="Q142" s="87"/>
      <c r="R142" s="87"/>
      <c r="S142" s="87"/>
      <c r="T142" s="88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119</v>
      </c>
      <c r="AU142" s="13" t="s">
        <v>85</v>
      </c>
    </row>
    <row r="143" s="2" customFormat="1" ht="16.5" customHeight="1">
      <c r="A143" s="34"/>
      <c r="B143" s="35"/>
      <c r="C143" s="202" t="s">
        <v>175</v>
      </c>
      <c r="D143" s="202" t="s">
        <v>113</v>
      </c>
      <c r="E143" s="203" t="s">
        <v>176</v>
      </c>
      <c r="F143" s="204" t="s">
        <v>177</v>
      </c>
      <c r="G143" s="205" t="s">
        <v>116</v>
      </c>
      <c r="H143" s="206">
        <v>4</v>
      </c>
      <c r="I143" s="207"/>
      <c r="J143" s="208">
        <f>ROUND(I143*H143,2)</f>
        <v>0</v>
      </c>
      <c r="K143" s="204" t="s">
        <v>1</v>
      </c>
      <c r="L143" s="40"/>
      <c r="M143" s="209" t="s">
        <v>1</v>
      </c>
      <c r="N143" s="210" t="s">
        <v>42</v>
      </c>
      <c r="O143" s="87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3" t="s">
        <v>117</v>
      </c>
      <c r="AT143" s="213" t="s">
        <v>113</v>
      </c>
      <c r="AU143" s="213" t="s">
        <v>85</v>
      </c>
      <c r="AY143" s="13" t="s">
        <v>112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3" t="s">
        <v>85</v>
      </c>
      <c r="BK143" s="214">
        <f>ROUND(I143*H143,2)</f>
        <v>0</v>
      </c>
      <c r="BL143" s="13" t="s">
        <v>117</v>
      </c>
      <c r="BM143" s="213" t="s">
        <v>178</v>
      </c>
    </row>
    <row r="144" s="2" customFormat="1">
      <c r="A144" s="34"/>
      <c r="B144" s="35"/>
      <c r="C144" s="36"/>
      <c r="D144" s="215" t="s">
        <v>119</v>
      </c>
      <c r="E144" s="36"/>
      <c r="F144" s="216" t="s">
        <v>179</v>
      </c>
      <c r="G144" s="36"/>
      <c r="H144" s="36"/>
      <c r="I144" s="217"/>
      <c r="J144" s="36"/>
      <c r="K144" s="36"/>
      <c r="L144" s="40"/>
      <c r="M144" s="218"/>
      <c r="N144" s="219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119</v>
      </c>
      <c r="AU144" s="13" t="s">
        <v>85</v>
      </c>
    </row>
    <row r="145" s="2" customFormat="1" ht="16.5" customHeight="1">
      <c r="A145" s="34"/>
      <c r="B145" s="35"/>
      <c r="C145" s="202" t="s">
        <v>180</v>
      </c>
      <c r="D145" s="202" t="s">
        <v>113</v>
      </c>
      <c r="E145" s="203" t="s">
        <v>181</v>
      </c>
      <c r="F145" s="204" t="s">
        <v>182</v>
      </c>
      <c r="G145" s="205" t="s">
        <v>116</v>
      </c>
      <c r="H145" s="206">
        <v>2</v>
      </c>
      <c r="I145" s="207"/>
      <c r="J145" s="208">
        <f>ROUND(I145*H145,2)</f>
        <v>0</v>
      </c>
      <c r="K145" s="204" t="s">
        <v>1</v>
      </c>
      <c r="L145" s="40"/>
      <c r="M145" s="209" t="s">
        <v>1</v>
      </c>
      <c r="N145" s="210" t="s">
        <v>42</v>
      </c>
      <c r="O145" s="87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3" t="s">
        <v>117</v>
      </c>
      <c r="AT145" s="213" t="s">
        <v>113</v>
      </c>
      <c r="AU145" s="213" t="s">
        <v>85</v>
      </c>
      <c r="AY145" s="13" t="s">
        <v>112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3" t="s">
        <v>85</v>
      </c>
      <c r="BK145" s="214">
        <f>ROUND(I145*H145,2)</f>
        <v>0</v>
      </c>
      <c r="BL145" s="13" t="s">
        <v>117</v>
      </c>
      <c r="BM145" s="213" t="s">
        <v>183</v>
      </c>
    </row>
    <row r="146" s="2" customFormat="1">
      <c r="A146" s="34"/>
      <c r="B146" s="35"/>
      <c r="C146" s="36"/>
      <c r="D146" s="215" t="s">
        <v>119</v>
      </c>
      <c r="E146" s="36"/>
      <c r="F146" s="216" t="s">
        <v>184</v>
      </c>
      <c r="G146" s="36"/>
      <c r="H146" s="36"/>
      <c r="I146" s="217"/>
      <c r="J146" s="36"/>
      <c r="K146" s="36"/>
      <c r="L146" s="40"/>
      <c r="M146" s="218"/>
      <c r="N146" s="219"/>
      <c r="O146" s="87"/>
      <c r="P146" s="87"/>
      <c r="Q146" s="87"/>
      <c r="R146" s="87"/>
      <c r="S146" s="87"/>
      <c r="T146" s="88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3" t="s">
        <v>119</v>
      </c>
      <c r="AU146" s="13" t="s">
        <v>85</v>
      </c>
    </row>
    <row r="147" s="2" customFormat="1" ht="16.5" customHeight="1">
      <c r="A147" s="34"/>
      <c r="B147" s="35"/>
      <c r="C147" s="202" t="s">
        <v>8</v>
      </c>
      <c r="D147" s="202" t="s">
        <v>113</v>
      </c>
      <c r="E147" s="203" t="s">
        <v>185</v>
      </c>
      <c r="F147" s="204" t="s">
        <v>186</v>
      </c>
      <c r="G147" s="205" t="s">
        <v>116</v>
      </c>
      <c r="H147" s="206">
        <v>1</v>
      </c>
      <c r="I147" s="207"/>
      <c r="J147" s="208">
        <f>ROUND(I147*H147,2)</f>
        <v>0</v>
      </c>
      <c r="K147" s="204" t="s">
        <v>1</v>
      </c>
      <c r="L147" s="40"/>
      <c r="M147" s="209" t="s">
        <v>1</v>
      </c>
      <c r="N147" s="210" t="s">
        <v>42</v>
      </c>
      <c r="O147" s="87"/>
      <c r="P147" s="211">
        <f>O147*H147</f>
        <v>0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3" t="s">
        <v>117</v>
      </c>
      <c r="AT147" s="213" t="s">
        <v>113</v>
      </c>
      <c r="AU147" s="213" t="s">
        <v>85</v>
      </c>
      <c r="AY147" s="13" t="s">
        <v>112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3" t="s">
        <v>85</v>
      </c>
      <c r="BK147" s="214">
        <f>ROUND(I147*H147,2)</f>
        <v>0</v>
      </c>
      <c r="BL147" s="13" t="s">
        <v>117</v>
      </c>
      <c r="BM147" s="213" t="s">
        <v>187</v>
      </c>
    </row>
    <row r="148" s="2" customFormat="1">
      <c r="A148" s="34"/>
      <c r="B148" s="35"/>
      <c r="C148" s="36"/>
      <c r="D148" s="215" t="s">
        <v>119</v>
      </c>
      <c r="E148" s="36"/>
      <c r="F148" s="216" t="s">
        <v>188</v>
      </c>
      <c r="G148" s="36"/>
      <c r="H148" s="36"/>
      <c r="I148" s="217"/>
      <c r="J148" s="36"/>
      <c r="K148" s="36"/>
      <c r="L148" s="40"/>
      <c r="M148" s="218"/>
      <c r="N148" s="219"/>
      <c r="O148" s="87"/>
      <c r="P148" s="87"/>
      <c r="Q148" s="87"/>
      <c r="R148" s="87"/>
      <c r="S148" s="87"/>
      <c r="T148" s="88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3" t="s">
        <v>119</v>
      </c>
      <c r="AU148" s="13" t="s">
        <v>85</v>
      </c>
    </row>
    <row r="149" s="2" customFormat="1" ht="16.5" customHeight="1">
      <c r="A149" s="34"/>
      <c r="B149" s="35"/>
      <c r="C149" s="202" t="s">
        <v>189</v>
      </c>
      <c r="D149" s="202" t="s">
        <v>113</v>
      </c>
      <c r="E149" s="203" t="s">
        <v>190</v>
      </c>
      <c r="F149" s="204" t="s">
        <v>191</v>
      </c>
      <c r="G149" s="205" t="s">
        <v>116</v>
      </c>
      <c r="H149" s="206">
        <v>2</v>
      </c>
      <c r="I149" s="207"/>
      <c r="J149" s="208">
        <f>ROUND(I149*H149,2)</f>
        <v>0</v>
      </c>
      <c r="K149" s="204" t="s">
        <v>1</v>
      </c>
      <c r="L149" s="40"/>
      <c r="M149" s="209" t="s">
        <v>1</v>
      </c>
      <c r="N149" s="210" t="s">
        <v>42</v>
      </c>
      <c r="O149" s="87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3" t="s">
        <v>117</v>
      </c>
      <c r="AT149" s="213" t="s">
        <v>113</v>
      </c>
      <c r="AU149" s="213" t="s">
        <v>85</v>
      </c>
      <c r="AY149" s="13" t="s">
        <v>112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3" t="s">
        <v>85</v>
      </c>
      <c r="BK149" s="214">
        <f>ROUND(I149*H149,2)</f>
        <v>0</v>
      </c>
      <c r="BL149" s="13" t="s">
        <v>117</v>
      </c>
      <c r="BM149" s="213" t="s">
        <v>192</v>
      </c>
    </row>
    <row r="150" s="2" customFormat="1">
      <c r="A150" s="34"/>
      <c r="B150" s="35"/>
      <c r="C150" s="36"/>
      <c r="D150" s="215" t="s">
        <v>119</v>
      </c>
      <c r="E150" s="36"/>
      <c r="F150" s="216" t="s">
        <v>193</v>
      </c>
      <c r="G150" s="36"/>
      <c r="H150" s="36"/>
      <c r="I150" s="217"/>
      <c r="J150" s="36"/>
      <c r="K150" s="36"/>
      <c r="L150" s="40"/>
      <c r="M150" s="218"/>
      <c r="N150" s="219"/>
      <c r="O150" s="87"/>
      <c r="P150" s="87"/>
      <c r="Q150" s="87"/>
      <c r="R150" s="87"/>
      <c r="S150" s="87"/>
      <c r="T150" s="8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3" t="s">
        <v>119</v>
      </c>
      <c r="AU150" s="13" t="s">
        <v>85</v>
      </c>
    </row>
    <row r="151" s="2" customFormat="1" ht="16.5" customHeight="1">
      <c r="A151" s="34"/>
      <c r="B151" s="35"/>
      <c r="C151" s="202" t="s">
        <v>194</v>
      </c>
      <c r="D151" s="202" t="s">
        <v>113</v>
      </c>
      <c r="E151" s="203" t="s">
        <v>195</v>
      </c>
      <c r="F151" s="204" t="s">
        <v>196</v>
      </c>
      <c r="G151" s="205" t="s">
        <v>116</v>
      </c>
      <c r="H151" s="206">
        <v>1</v>
      </c>
      <c r="I151" s="207"/>
      <c r="J151" s="208">
        <f>ROUND(I151*H151,2)</f>
        <v>0</v>
      </c>
      <c r="K151" s="204" t="s">
        <v>1</v>
      </c>
      <c r="L151" s="40"/>
      <c r="M151" s="209" t="s">
        <v>1</v>
      </c>
      <c r="N151" s="210" t="s">
        <v>42</v>
      </c>
      <c r="O151" s="87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3" t="s">
        <v>117</v>
      </c>
      <c r="AT151" s="213" t="s">
        <v>113</v>
      </c>
      <c r="AU151" s="213" t="s">
        <v>85</v>
      </c>
      <c r="AY151" s="13" t="s">
        <v>112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3" t="s">
        <v>85</v>
      </c>
      <c r="BK151" s="214">
        <f>ROUND(I151*H151,2)</f>
        <v>0</v>
      </c>
      <c r="BL151" s="13" t="s">
        <v>117</v>
      </c>
      <c r="BM151" s="213" t="s">
        <v>197</v>
      </c>
    </row>
    <row r="152" s="2" customFormat="1">
      <c r="A152" s="34"/>
      <c r="B152" s="35"/>
      <c r="C152" s="36"/>
      <c r="D152" s="215" t="s">
        <v>119</v>
      </c>
      <c r="E152" s="36"/>
      <c r="F152" s="216" t="s">
        <v>198</v>
      </c>
      <c r="G152" s="36"/>
      <c r="H152" s="36"/>
      <c r="I152" s="217"/>
      <c r="J152" s="36"/>
      <c r="K152" s="36"/>
      <c r="L152" s="40"/>
      <c r="M152" s="218"/>
      <c r="N152" s="219"/>
      <c r="O152" s="87"/>
      <c r="P152" s="87"/>
      <c r="Q152" s="87"/>
      <c r="R152" s="87"/>
      <c r="S152" s="87"/>
      <c r="T152" s="88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3" t="s">
        <v>119</v>
      </c>
      <c r="AU152" s="13" t="s">
        <v>85</v>
      </c>
    </row>
    <row r="153" s="2" customFormat="1" ht="16.5" customHeight="1">
      <c r="A153" s="34"/>
      <c r="B153" s="35"/>
      <c r="C153" s="202" t="s">
        <v>199</v>
      </c>
      <c r="D153" s="202" t="s">
        <v>113</v>
      </c>
      <c r="E153" s="203" t="s">
        <v>200</v>
      </c>
      <c r="F153" s="204" t="s">
        <v>201</v>
      </c>
      <c r="G153" s="205" t="s">
        <v>116</v>
      </c>
      <c r="H153" s="206">
        <v>2</v>
      </c>
      <c r="I153" s="207"/>
      <c r="J153" s="208">
        <f>ROUND(I153*H153,2)</f>
        <v>0</v>
      </c>
      <c r="K153" s="204" t="s">
        <v>1</v>
      </c>
      <c r="L153" s="40"/>
      <c r="M153" s="209" t="s">
        <v>1</v>
      </c>
      <c r="N153" s="210" t="s">
        <v>42</v>
      </c>
      <c r="O153" s="87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3" t="s">
        <v>117</v>
      </c>
      <c r="AT153" s="213" t="s">
        <v>113</v>
      </c>
      <c r="AU153" s="213" t="s">
        <v>85</v>
      </c>
      <c r="AY153" s="13" t="s">
        <v>112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3" t="s">
        <v>85</v>
      </c>
      <c r="BK153" s="214">
        <f>ROUND(I153*H153,2)</f>
        <v>0</v>
      </c>
      <c r="BL153" s="13" t="s">
        <v>117</v>
      </c>
      <c r="BM153" s="213" t="s">
        <v>202</v>
      </c>
    </row>
    <row r="154" s="2" customFormat="1">
      <c r="A154" s="34"/>
      <c r="B154" s="35"/>
      <c r="C154" s="36"/>
      <c r="D154" s="215" t="s">
        <v>119</v>
      </c>
      <c r="E154" s="36"/>
      <c r="F154" s="216" t="s">
        <v>203</v>
      </c>
      <c r="G154" s="36"/>
      <c r="H154" s="36"/>
      <c r="I154" s="217"/>
      <c r="J154" s="36"/>
      <c r="K154" s="36"/>
      <c r="L154" s="40"/>
      <c r="M154" s="218"/>
      <c r="N154" s="219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119</v>
      </c>
      <c r="AU154" s="13" t="s">
        <v>85</v>
      </c>
    </row>
    <row r="155" s="2" customFormat="1" ht="16.5" customHeight="1">
      <c r="A155" s="34"/>
      <c r="B155" s="35"/>
      <c r="C155" s="202" t="s">
        <v>204</v>
      </c>
      <c r="D155" s="202" t="s">
        <v>113</v>
      </c>
      <c r="E155" s="203" t="s">
        <v>205</v>
      </c>
      <c r="F155" s="204" t="s">
        <v>206</v>
      </c>
      <c r="G155" s="205" t="s">
        <v>116</v>
      </c>
      <c r="H155" s="206">
        <v>3</v>
      </c>
      <c r="I155" s="207"/>
      <c r="J155" s="208">
        <f>ROUND(I155*H155,2)</f>
        <v>0</v>
      </c>
      <c r="K155" s="204" t="s">
        <v>1</v>
      </c>
      <c r="L155" s="40"/>
      <c r="M155" s="209" t="s">
        <v>1</v>
      </c>
      <c r="N155" s="210" t="s">
        <v>42</v>
      </c>
      <c r="O155" s="87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3" t="s">
        <v>117</v>
      </c>
      <c r="AT155" s="213" t="s">
        <v>113</v>
      </c>
      <c r="AU155" s="213" t="s">
        <v>85</v>
      </c>
      <c r="AY155" s="13" t="s">
        <v>112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3" t="s">
        <v>85</v>
      </c>
      <c r="BK155" s="214">
        <f>ROUND(I155*H155,2)</f>
        <v>0</v>
      </c>
      <c r="BL155" s="13" t="s">
        <v>117</v>
      </c>
      <c r="BM155" s="213" t="s">
        <v>207</v>
      </c>
    </row>
    <row r="156" s="2" customFormat="1">
      <c r="A156" s="34"/>
      <c r="B156" s="35"/>
      <c r="C156" s="36"/>
      <c r="D156" s="215" t="s">
        <v>119</v>
      </c>
      <c r="E156" s="36"/>
      <c r="F156" s="216" t="s">
        <v>208</v>
      </c>
      <c r="G156" s="36"/>
      <c r="H156" s="36"/>
      <c r="I156" s="217"/>
      <c r="J156" s="36"/>
      <c r="K156" s="36"/>
      <c r="L156" s="40"/>
      <c r="M156" s="218"/>
      <c r="N156" s="219"/>
      <c r="O156" s="87"/>
      <c r="P156" s="87"/>
      <c r="Q156" s="87"/>
      <c r="R156" s="87"/>
      <c r="S156" s="87"/>
      <c r="T156" s="88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3" t="s">
        <v>119</v>
      </c>
      <c r="AU156" s="13" t="s">
        <v>85</v>
      </c>
    </row>
    <row r="157" s="2" customFormat="1" ht="16.5" customHeight="1">
      <c r="A157" s="34"/>
      <c r="B157" s="35"/>
      <c r="C157" s="202" t="s">
        <v>209</v>
      </c>
      <c r="D157" s="202" t="s">
        <v>113</v>
      </c>
      <c r="E157" s="203" t="s">
        <v>210</v>
      </c>
      <c r="F157" s="204" t="s">
        <v>211</v>
      </c>
      <c r="G157" s="205" t="s">
        <v>116</v>
      </c>
      <c r="H157" s="206">
        <v>4</v>
      </c>
      <c r="I157" s="207"/>
      <c r="J157" s="208">
        <f>ROUND(I157*H157,2)</f>
        <v>0</v>
      </c>
      <c r="K157" s="204" t="s">
        <v>1</v>
      </c>
      <c r="L157" s="40"/>
      <c r="M157" s="209" t="s">
        <v>1</v>
      </c>
      <c r="N157" s="210" t="s">
        <v>42</v>
      </c>
      <c r="O157" s="87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3" t="s">
        <v>117</v>
      </c>
      <c r="AT157" s="213" t="s">
        <v>113</v>
      </c>
      <c r="AU157" s="213" t="s">
        <v>85</v>
      </c>
      <c r="AY157" s="13" t="s">
        <v>112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3" t="s">
        <v>85</v>
      </c>
      <c r="BK157" s="214">
        <f>ROUND(I157*H157,2)</f>
        <v>0</v>
      </c>
      <c r="BL157" s="13" t="s">
        <v>117</v>
      </c>
      <c r="BM157" s="213" t="s">
        <v>212</v>
      </c>
    </row>
    <row r="158" s="2" customFormat="1">
      <c r="A158" s="34"/>
      <c r="B158" s="35"/>
      <c r="C158" s="36"/>
      <c r="D158" s="215" t="s">
        <v>119</v>
      </c>
      <c r="E158" s="36"/>
      <c r="F158" s="216" t="s">
        <v>213</v>
      </c>
      <c r="G158" s="36"/>
      <c r="H158" s="36"/>
      <c r="I158" s="217"/>
      <c r="J158" s="36"/>
      <c r="K158" s="36"/>
      <c r="L158" s="40"/>
      <c r="M158" s="218"/>
      <c r="N158" s="219"/>
      <c r="O158" s="87"/>
      <c r="P158" s="87"/>
      <c r="Q158" s="87"/>
      <c r="R158" s="87"/>
      <c r="S158" s="87"/>
      <c r="T158" s="88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3" t="s">
        <v>119</v>
      </c>
      <c r="AU158" s="13" t="s">
        <v>85</v>
      </c>
    </row>
    <row r="159" s="2" customFormat="1" ht="16.5" customHeight="1">
      <c r="A159" s="34"/>
      <c r="B159" s="35"/>
      <c r="C159" s="202" t="s">
        <v>7</v>
      </c>
      <c r="D159" s="202" t="s">
        <v>113</v>
      </c>
      <c r="E159" s="203" t="s">
        <v>214</v>
      </c>
      <c r="F159" s="204" t="s">
        <v>215</v>
      </c>
      <c r="G159" s="205" t="s">
        <v>116</v>
      </c>
      <c r="H159" s="206">
        <v>4</v>
      </c>
      <c r="I159" s="207"/>
      <c r="J159" s="208">
        <f>ROUND(I159*H159,2)</f>
        <v>0</v>
      </c>
      <c r="K159" s="204" t="s">
        <v>1</v>
      </c>
      <c r="L159" s="40"/>
      <c r="M159" s="209" t="s">
        <v>1</v>
      </c>
      <c r="N159" s="210" t="s">
        <v>42</v>
      </c>
      <c r="O159" s="87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3" t="s">
        <v>117</v>
      </c>
      <c r="AT159" s="213" t="s">
        <v>113</v>
      </c>
      <c r="AU159" s="213" t="s">
        <v>85</v>
      </c>
      <c r="AY159" s="13" t="s">
        <v>112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3" t="s">
        <v>85</v>
      </c>
      <c r="BK159" s="214">
        <f>ROUND(I159*H159,2)</f>
        <v>0</v>
      </c>
      <c r="BL159" s="13" t="s">
        <v>117</v>
      </c>
      <c r="BM159" s="213" t="s">
        <v>216</v>
      </c>
    </row>
    <row r="160" s="2" customFormat="1">
      <c r="A160" s="34"/>
      <c r="B160" s="35"/>
      <c r="C160" s="36"/>
      <c r="D160" s="215" t="s">
        <v>119</v>
      </c>
      <c r="E160" s="36"/>
      <c r="F160" s="216" t="s">
        <v>217</v>
      </c>
      <c r="G160" s="36"/>
      <c r="H160" s="36"/>
      <c r="I160" s="217"/>
      <c r="J160" s="36"/>
      <c r="K160" s="36"/>
      <c r="L160" s="40"/>
      <c r="M160" s="218"/>
      <c r="N160" s="219"/>
      <c r="O160" s="87"/>
      <c r="P160" s="87"/>
      <c r="Q160" s="87"/>
      <c r="R160" s="87"/>
      <c r="S160" s="87"/>
      <c r="T160" s="88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3" t="s">
        <v>119</v>
      </c>
      <c r="AU160" s="13" t="s">
        <v>85</v>
      </c>
    </row>
    <row r="161" s="2" customFormat="1" ht="16.5" customHeight="1">
      <c r="A161" s="34"/>
      <c r="B161" s="35"/>
      <c r="C161" s="202" t="s">
        <v>218</v>
      </c>
      <c r="D161" s="202" t="s">
        <v>113</v>
      </c>
      <c r="E161" s="203" t="s">
        <v>219</v>
      </c>
      <c r="F161" s="204" t="s">
        <v>220</v>
      </c>
      <c r="G161" s="205" t="s">
        <v>116</v>
      </c>
      <c r="H161" s="206">
        <v>4</v>
      </c>
      <c r="I161" s="207"/>
      <c r="J161" s="208">
        <f>ROUND(I161*H161,2)</f>
        <v>0</v>
      </c>
      <c r="K161" s="204" t="s">
        <v>1</v>
      </c>
      <c r="L161" s="40"/>
      <c r="M161" s="209" t="s">
        <v>1</v>
      </c>
      <c r="N161" s="210" t="s">
        <v>42</v>
      </c>
      <c r="O161" s="87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3" t="s">
        <v>117</v>
      </c>
      <c r="AT161" s="213" t="s">
        <v>113</v>
      </c>
      <c r="AU161" s="213" t="s">
        <v>85</v>
      </c>
      <c r="AY161" s="13" t="s">
        <v>112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3" t="s">
        <v>85</v>
      </c>
      <c r="BK161" s="214">
        <f>ROUND(I161*H161,2)</f>
        <v>0</v>
      </c>
      <c r="BL161" s="13" t="s">
        <v>117</v>
      </c>
      <c r="BM161" s="213" t="s">
        <v>221</v>
      </c>
    </row>
    <row r="162" s="2" customFormat="1">
      <c r="A162" s="34"/>
      <c r="B162" s="35"/>
      <c r="C162" s="36"/>
      <c r="D162" s="215" t="s">
        <v>119</v>
      </c>
      <c r="E162" s="36"/>
      <c r="F162" s="216" t="s">
        <v>222</v>
      </c>
      <c r="G162" s="36"/>
      <c r="H162" s="36"/>
      <c r="I162" s="217"/>
      <c r="J162" s="36"/>
      <c r="K162" s="36"/>
      <c r="L162" s="40"/>
      <c r="M162" s="218"/>
      <c r="N162" s="219"/>
      <c r="O162" s="87"/>
      <c r="P162" s="87"/>
      <c r="Q162" s="87"/>
      <c r="R162" s="87"/>
      <c r="S162" s="87"/>
      <c r="T162" s="88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3" t="s">
        <v>119</v>
      </c>
      <c r="AU162" s="13" t="s">
        <v>85</v>
      </c>
    </row>
    <row r="163" s="2" customFormat="1" ht="16.5" customHeight="1">
      <c r="A163" s="34"/>
      <c r="B163" s="35"/>
      <c r="C163" s="202" t="s">
        <v>223</v>
      </c>
      <c r="D163" s="202" t="s">
        <v>113</v>
      </c>
      <c r="E163" s="203" t="s">
        <v>224</v>
      </c>
      <c r="F163" s="204" t="s">
        <v>225</v>
      </c>
      <c r="G163" s="205" t="s">
        <v>116</v>
      </c>
      <c r="H163" s="206">
        <v>12</v>
      </c>
      <c r="I163" s="207"/>
      <c r="J163" s="208">
        <f>ROUND(I163*H163,2)</f>
        <v>0</v>
      </c>
      <c r="K163" s="204" t="s">
        <v>1</v>
      </c>
      <c r="L163" s="40"/>
      <c r="M163" s="209" t="s">
        <v>1</v>
      </c>
      <c r="N163" s="210" t="s">
        <v>42</v>
      </c>
      <c r="O163" s="87"/>
      <c r="P163" s="211">
        <f>O163*H163</f>
        <v>0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3" t="s">
        <v>117</v>
      </c>
      <c r="AT163" s="213" t="s">
        <v>113</v>
      </c>
      <c r="AU163" s="213" t="s">
        <v>85</v>
      </c>
      <c r="AY163" s="13" t="s">
        <v>112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3" t="s">
        <v>85</v>
      </c>
      <c r="BK163" s="214">
        <f>ROUND(I163*H163,2)</f>
        <v>0</v>
      </c>
      <c r="BL163" s="13" t="s">
        <v>117</v>
      </c>
      <c r="BM163" s="213" t="s">
        <v>226</v>
      </c>
    </row>
    <row r="164" s="2" customFormat="1">
      <c r="A164" s="34"/>
      <c r="B164" s="35"/>
      <c r="C164" s="36"/>
      <c r="D164" s="215" t="s">
        <v>119</v>
      </c>
      <c r="E164" s="36"/>
      <c r="F164" s="216" t="s">
        <v>227</v>
      </c>
      <c r="G164" s="36"/>
      <c r="H164" s="36"/>
      <c r="I164" s="217"/>
      <c r="J164" s="36"/>
      <c r="K164" s="36"/>
      <c r="L164" s="40"/>
      <c r="M164" s="220"/>
      <c r="N164" s="221"/>
      <c r="O164" s="222"/>
      <c r="P164" s="222"/>
      <c r="Q164" s="222"/>
      <c r="R164" s="222"/>
      <c r="S164" s="222"/>
      <c r="T164" s="223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3" t="s">
        <v>119</v>
      </c>
      <c r="AU164" s="13" t="s">
        <v>85</v>
      </c>
    </row>
    <row r="165" s="2" customFormat="1" ht="6.96" customHeight="1">
      <c r="A165" s="34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0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sheetProtection sheet="1" autoFilter="0" formatColumns="0" formatRows="0" objects="1" scenarios="1" spinCount="100000" saltValue="ZdhWQA2NFzu439pinF3g04Tduk+F81/wmXQMUASkFKjRGIQXLmPvtTjlr3TOZLPmEn99NRWWQWWCFYwqRTfydw==" hashValue="IehDakNNbwjUsQEN5Xe3hTvnumHP9bvIFoi9QblzSvrqPxagKjXJDU8tCzTxj4l66OtYoVR9UM5SZUyNAxgBzg==" algorithmName="SHA-512" password="D4DD"/>
  <autoFilter ref="C116:K16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6E3727E5830D46AFF96CF00B0C0DE1" ma:contentTypeVersion="13" ma:contentTypeDescription="Vytvoří nový dokument" ma:contentTypeScope="" ma:versionID="6e0932078b83827a3e8ce6fc67ee103c">
  <xsd:schema xmlns:xsd="http://www.w3.org/2001/XMLSchema" xmlns:xs="http://www.w3.org/2001/XMLSchema" xmlns:p="http://schemas.microsoft.com/office/2006/metadata/properties" xmlns:ns2="4bda7aaa-64e6-4d34-b94a-ee6e8a3b53a3" xmlns:ns3="8eaed065-6911-467d-8378-cbe5a3ece93a" targetNamespace="http://schemas.microsoft.com/office/2006/metadata/properties" ma:root="true" ma:fieldsID="66bb4407d37adc7bbd84fe8756c9b57d" ns2:_="" ns3:_="">
    <xsd:import namespace="4bda7aaa-64e6-4d34-b94a-ee6e8a3b53a3"/>
    <xsd:import namespace="8eaed065-6911-467d-8378-cbe5a3ece93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a7aaa-64e6-4d34-b94a-ee6e8a3b53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3050458-d673-48cc-8b1a-53f8e8269c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ed065-6911-467d-8378-cbe5a3ece93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ac2a435-b315-428e-983e-538a5e6da3eb}" ma:internalName="TaxCatchAll" ma:showField="CatchAllData" ma:web="8eaed065-6911-467d-8378-cbe5a3ece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83A7D9-6D9B-4AA6-A8A5-E8BA6EDECD08}"/>
</file>

<file path=customXml/itemProps2.xml><?xml version="1.0" encoding="utf-8"?>
<ds:datastoreItem xmlns:ds="http://schemas.openxmlformats.org/officeDocument/2006/customXml" ds:itemID="{F9206200-7F8C-4E45-9EA4-B19E41A87C50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 Váňa</dc:creator>
  <cp:lastModifiedBy>David Váňa</cp:lastModifiedBy>
  <dcterms:created xsi:type="dcterms:W3CDTF">2023-12-14T11:42:22Z</dcterms:created>
  <dcterms:modified xsi:type="dcterms:W3CDTF">2023-12-14T11:42:24Z</dcterms:modified>
</cp:coreProperties>
</file>