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kapitulace stavby" sheetId="1" state="visible" r:id="rId2"/>
    <sheet name="2022_11a - Sociální rehab..." sheetId="2" state="visible" r:id="rId3"/>
    <sheet name="Pokyny pro vyplnění" sheetId="3" state="visible" r:id="rId4"/>
  </sheets>
  <definedNames>
    <definedName function="false" hidden="false" localSheetId="1" name="_xlnm.Print_Area" vbProcedure="false">'2022_11a - Sociální rehab...'!$C$4:$J$37,'2022_11a - Sociální rehab...'!$C$43:$J$58,'2022_11a - Sociální rehab...'!$C$64:$K$101</definedName>
    <definedName function="false" hidden="false" localSheetId="1" name="_xlnm.Print_Titles" vbProcedure="false">'2022_11a - Sociální rehab...'!$74:$74</definedName>
    <definedName function="false" hidden="true" localSheetId="1" name="_xlnm._FilterDatabase" vbProcedure="false">'2022_11a - Sociální rehab...'!$C$74:$K$101</definedName>
    <definedName function="false" hidden="false" localSheetId="2" name="_xlnm.Print_Area" vbProcedure="false">'Pokyny pro vyplnění'!$B$2:$K$71,'Pokyny pro vyplnění'!$B$74:$K$118,'Pokyny pro vyplnění'!$B$121:$K$161,'Pokyny pro vyplnění'!$B$164:$K$219</definedName>
    <definedName function="false" hidden="false" localSheetId="0" name="_xlnm.Print_Area" vbProcedure="false">'Rekapitulace stavby'!$D$4:$AO$36,'Rekapitulace stavby'!$C$42:$AQ$56</definedName>
    <definedName function="false" hidden="false" localSheetId="0" name="_xlnm.Print_Titles" vbProcedure="false">'Rekapitulace stavby'!$52:$52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<sst xmlns="http://schemas.openxmlformats.org/spreadsheetml/2006/main" count="890" uniqueCount="336">
  <si>
    <t xml:space="preserve">Export Komplet</t>
  </si>
  <si>
    <t xml:space="preserve">VZ</t>
  </si>
  <si>
    <t xml:space="preserve">2.0</t>
  </si>
  <si>
    <t xml:space="preserve">False</t>
  </si>
  <si>
    <t xml:space="preserve">{973ee941-6732-4b25-a726-53cecd18c413}</t>
  </si>
  <si>
    <t xml:space="preserve">&gt;&gt;  skryté sloupce  &lt;&lt;</t>
  </si>
  <si>
    <t xml:space="preserve">0,01</t>
  </si>
  <si>
    <t xml:space="preserve">21</t>
  </si>
  <si>
    <t xml:space="preserve">12</t>
  </si>
  <si>
    <t xml:space="preserve">REKAPITULACE STAVBY</t>
  </si>
  <si>
    <t xml:space="preserve">v ---  níže se nacházejí doplnkové a pomocné údaje k sestavám  --- v</t>
  </si>
  <si>
    <t xml:space="preserve">Návod na vyplnění</t>
  </si>
  <si>
    <t xml:space="preserve">0,001</t>
  </si>
  <si>
    <t xml:space="preserve">Kód:</t>
  </si>
  <si>
    <t xml:space="preserve">2022_11a</t>
  </si>
  <si>
    <t xml:space="preserve">Měnit lze pouze buňky se žlutým podbarvením!
1) v Rekapitulaci stavby vyplňte údaje o Uchazeči (přenesou se do ostatních sestav i v jiných listech)
2) na vybraných listech vyplňte v sestavě Soupis prací ceny u položek</t>
  </si>
  <si>
    <t xml:space="preserve">Stavba:</t>
  </si>
  <si>
    <t xml:space="preserve">Sociální rehabilitace Prokopa Holého - vybavení elektronikou</t>
  </si>
  <si>
    <t xml:space="preserve">KSO:</t>
  </si>
  <si>
    <t xml:space="preserve">803 59 16</t>
  </si>
  <si>
    <t xml:space="preserve">CC-CZ:</t>
  </si>
  <si>
    <t xml:space="preserve">1121</t>
  </si>
  <si>
    <t xml:space="preserve">Místo:</t>
  </si>
  <si>
    <t xml:space="preserve">Prokopa Holéhe č.p.221</t>
  </si>
  <si>
    <t xml:space="preserve">Datum:</t>
  </si>
  <si>
    <t xml:space="preserve">14. 01. 2025</t>
  </si>
  <si>
    <t xml:space="preserve">Zadavatel:</t>
  </si>
  <si>
    <t xml:space="preserve">IČ:</t>
  </si>
  <si>
    <t xml:space="preserve">Královehradecký kraj, odbor investic</t>
  </si>
  <si>
    <t xml:space="preserve">DIČ:</t>
  </si>
  <si>
    <t xml:space="preserve">Uchazeč:</t>
  </si>
  <si>
    <t xml:space="preserve">Vyplň údaj</t>
  </si>
  <si>
    <t xml:space="preserve">Projektant:</t>
  </si>
  <si>
    <t xml:space="preserve">KAVA spol.s r.o.</t>
  </si>
  <si>
    <t xml:space="preserve">True</t>
  </si>
  <si>
    <t xml:space="preserve">Zpracovatel:</t>
  </si>
  <si>
    <t xml:space="preserve">63243393</t>
  </si>
  <si>
    <t xml:space="preserve"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</si>
  <si>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
</t>
  </si>
  <si>
    <t xml:space="preserve">Cena bez DPH</t>
  </si>
  <si>
    <t xml:space="preserve">Sazba daně</t>
  </si>
  <si>
    <t xml:space="preserve">Základ daně</t>
  </si>
  <si>
    <t xml:space="preserve">Výše daně</t>
  </si>
  <si>
    <t xml:space="preserve">DPH</t>
  </si>
  <si>
    <t xml:space="preserve">základní</t>
  </si>
  <si>
    <t xml:space="preserve">snížená</t>
  </si>
  <si>
    <t xml:space="preserve">zákl. přenesená</t>
  </si>
  <si>
    <t xml:space="preserve">sníž. přenesená</t>
  </si>
  <si>
    <t xml:space="preserve">nulová</t>
  </si>
  <si>
    <t xml:space="preserve">Cena s DPH</t>
  </si>
  <si>
    <t xml:space="preserve">v</t>
  </si>
  <si>
    <t xml:space="preserve">CZK</t>
  </si>
  <si>
    <t xml:space="preserve">REKAPITULACE OBJEKTŮ STAVBY A SOUPISŮ PRACÍ</t>
  </si>
  <si>
    <t xml:space="preserve">Informatívní údaje z listů zakázek</t>
  </si>
  <si>
    <t xml:space="preserve">Kód</t>
  </si>
  <si>
    <t xml:space="preserve">Popis</t>
  </si>
  <si>
    <t xml:space="preserve">Cena bez DPH [CZK]</t>
  </si>
  <si>
    <t xml:space="preserve">Cena s DPH [CZK]</t>
  </si>
  <si>
    <t xml:space="preserve">Typ</t>
  </si>
  <si>
    <t xml:space="preserve">z toho Ostat.
náklady [CZK]</t>
  </si>
  <si>
    <t xml:space="preserve">DPH [CZK]</t>
  </si>
  <si>
    <t xml:space="preserve">Normohodiny [h]</t>
  </si>
  <si>
    <t xml:space="preserve">DPH základní [CZK]</t>
  </si>
  <si>
    <t xml:space="preserve">DPH snížená [CZK]</t>
  </si>
  <si>
    <t xml:space="preserve">DPH základní přenesená
[CZK]</t>
  </si>
  <si>
    <t xml:space="preserve">DPH snížená přenesená
[CZK]</t>
  </si>
  <si>
    <t xml:space="preserve">Základna
DPH základní</t>
  </si>
  <si>
    <t xml:space="preserve">Základna
DPH snížená</t>
  </si>
  <si>
    <t xml:space="preserve">Základna
DPH zákl. přenesená</t>
  </si>
  <si>
    <t xml:space="preserve">Základna
DPH sníž. přenesená</t>
  </si>
  <si>
    <t xml:space="preserve">Základna
DPH nulová</t>
  </si>
  <si>
    <t xml:space="preserve">Náklady stavby celkem</t>
  </si>
  <si>
    <t xml:space="preserve">D</t>
  </si>
  <si>
    <t xml:space="preserve">0</t>
  </si>
  <si>
    <t xml:space="preserve">IMPORT</t>
  </si>
  <si>
    <t xml:space="preserve">{00000000-0000-0000-0000-000000000000}</t>
  </si>
  <si>
    <t xml:space="preserve">/</t>
  </si>
  <si>
    <t xml:space="preserve">STA</t>
  </si>
  <si>
    <t xml:space="preserve">1</t>
  </si>
  <si>
    <t xml:space="preserve">###NOINSERT###</t>
  </si>
  <si>
    <t xml:space="preserve">2</t>
  </si>
  <si>
    <t xml:space="preserve">KRYCÍ LIST SOUPISU PRACÍ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</si>
  <si>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  </t>
  </si>
  <si>
    <t xml:space="preserve">REKAPITULACE ČLENĚNÍ SOUPISU PRACÍ</t>
  </si>
  <si>
    <t xml:space="preserve">Kód dílu - Popis</t>
  </si>
  <si>
    <t xml:space="preserve">Cena celkem [CZK]</t>
  </si>
  <si>
    <t xml:space="preserve">-1</t>
  </si>
  <si>
    <t xml:space="preserve">PSV - PSV</t>
  </si>
  <si>
    <t xml:space="preserve">    766-1 - Vybavení elektronikou</t>
  </si>
  <si>
    <t xml:space="preserve">SOUPIS PRACÍ</t>
  </si>
  <si>
    <t xml:space="preserve">PČ</t>
  </si>
  <si>
    <t xml:space="preserve">MJ</t>
  </si>
  <si>
    <t xml:space="preserve">Množství</t>
  </si>
  <si>
    <t xml:space="preserve">J.cena [CZK]</t>
  </si>
  <si>
    <t xml:space="preserve">Cenová soustava</t>
  </si>
  <si>
    <t xml:space="preserve">J. Nh [h]</t>
  </si>
  <si>
    <t xml:space="preserve">Nh celkem [h]</t>
  </si>
  <si>
    <t xml:space="preserve">J. hmotnost [t]</t>
  </si>
  <si>
    <t xml:space="preserve">Hmotnost celkem [t]</t>
  </si>
  <si>
    <t xml:space="preserve">J. suť [t]</t>
  </si>
  <si>
    <t xml:space="preserve">Suť Celkem [t]</t>
  </si>
  <si>
    <t xml:space="preserve">Náklady soupisu celkem</t>
  </si>
  <si>
    <t xml:space="preserve">PSV</t>
  </si>
  <si>
    <t xml:space="preserve">ROZPOCET</t>
  </si>
  <si>
    <t xml:space="preserve">766-1</t>
  </si>
  <si>
    <t xml:space="preserve">Vybavení elektronikou</t>
  </si>
  <si>
    <t xml:space="preserve">K</t>
  </si>
  <si>
    <t xml:space="preserve">766-1-01</t>
  </si>
  <si>
    <r>
      <rPr>
        <sz val="9"/>
        <rFont val="Arial CE"/>
        <family val="0"/>
        <charset val="1"/>
      </rPr>
      <t xml:space="preserve">A - VYSAVAČ - bezsáčkový vysavač, , vysavač na vysávání suchýcht, ne tyčový,</t>
    </r>
    <r>
      <rPr>
        <sz val="10"/>
        <color rgb="FF000000"/>
        <rFont val="Arial"/>
        <family val="2"/>
        <charset val="238"/>
      </rPr>
      <t xml:space="preserve"> min. sací výkon 150 AW, příkon 700W; </t>
    </r>
    <r>
      <rPr>
        <sz val="9"/>
        <rFont val="Arial CE"/>
        <family val="0"/>
        <charset val="1"/>
      </rPr>
      <t xml:space="preserve">kompletní provedení dle specifikace PD, D+M</t>
    </r>
  </si>
  <si>
    <t xml:space="preserve">kus</t>
  </si>
  <si>
    <t xml:space="preserve">průzkum trhu</t>
  </si>
  <si>
    <t xml:space="preserve">16</t>
  </si>
  <si>
    <t xml:space="preserve">1426252617</t>
  </si>
  <si>
    <t xml:space="preserve">PP</t>
  </si>
  <si>
    <t xml:space="preserve">A - VYSAVAČ - bezsáčkový vysavač, vodní filtr, vysavač na vysávání suchých a mokrých nečistot, ne tyčový , kompletní provedení dle specifikace PD, D+M</t>
  </si>
  <si>
    <t xml:space="preserve">P</t>
  </si>
  <si>
    <t xml:space="preserve">Poznámka k položce:
Vybavení bude smontováno, zprovozněno dle návodu výrobce  a osazeno na místo určení. Cena včetně dopravy a vnitrostaveništního přesunu hmot.</t>
  </si>
  <si>
    <t xml:space="preserve">766-1-02</t>
  </si>
  <si>
    <t xml:space="preserve">B - SET PRAČKY    A SUŠIČKY - 8 kg +, hlučnost méně než 57dB, energetická třída A-B, emise hluku A, jednoduché ovládání, český panel/popisky, přední plnění, vč. stohovací/spojovací sady , rozměr: 600x600mm v.2x 850mm; kompletní provedení dle specifikace PD, D+M</t>
  </si>
  <si>
    <t xml:space="preserve">-1618193658</t>
  </si>
  <si>
    <t xml:space="preserve">B - SET PRAČKY A SUŠIČKY - 8 kg +, hlučnost méně než 57dB, energetická třída A-B, emise hluku A, jednoduché ovládání, český panel/popisky, přední plnění, vč. stohovací/spojovací sady , rozměr: 600x600mm v.2x 850mm, kompletní provedení dle specifikace PD, D+M</t>
  </si>
  <si>
    <t xml:space="preserve">3</t>
  </si>
  <si>
    <t xml:space="preserve">766-1-03</t>
  </si>
  <si>
    <t xml:space="preserve">C - PRAČKA SE SUŠIČKOU - 8 kg +, hlučnost méně než 57dB, energetická třída C-E, emise hluku A, jednoduché ovládání, český panel/popisky, přední plnění , rozměr: 600x600mm v.850mm;  kompletní provedení dle specifikace PD, D+M</t>
  </si>
  <si>
    <t xml:space="preserve">44529812</t>
  </si>
  <si>
    <t xml:space="preserve">C - PRAČKA SE SUŠIČKOU - 8 kg +, hlučnost méně než 57dB, energetická třída A-B,emise hluku A, jednoduché ovládání, český panel/popisky, přední plnění , rozměr: 600x600mm v.850mm, kompletní provedení dle specifikace PD, D+M</t>
  </si>
  <si>
    <t xml:space="preserve">4</t>
  </si>
  <si>
    <t xml:space="preserve">766-1-04</t>
  </si>
  <si>
    <t xml:space="preserve">E - RYCHLOVARNÁ KONVICE - nerez, skrytá spirála, automatické vypnutí při sejmutí konvice během varu, při nedostatku vody a při dosažení bodu varu, ochrana proti chodu naprázdno, ochrana proti přehřátí 1,7l, příkon min. 2200W, ukazatel hladiny vody, typ filtru vyjímatelný, kompletní provedení dle specifikace PD, D+M</t>
  </si>
  <si>
    <t xml:space="preserve">1942982839</t>
  </si>
  <si>
    <t xml:space="preserve">5</t>
  </si>
  <si>
    <t xml:space="preserve">766-1-05</t>
  </si>
  <si>
    <t xml:space="preserve">F - TELEVIZE - LED, úhlopříčka cca 126 -140 cm, HDMI vstupy 3 a více, USB vstupy 2 a více, 4K Ultra HD,  rozměr: úhlopříčka cca 126-140cm), kompletní provedení dle specifikace PD, D+M</t>
  </si>
  <si>
    <t xml:space="preserve">1495551296</t>
  </si>
  <si>
    <t xml:space="preserve">F - TELEVIZE - LED, úhlopříčka cca 126 cm, HDMI vstupy 3 a více, USB vstupy 2 a více, 8K televizor , rozměr: úhlpříčka cca 126cm (139cm), kompletní provedení dle specifikace PD, D+M</t>
  </si>
  <si>
    <t xml:space="preserve">6</t>
  </si>
  <si>
    <t xml:space="preserve">766-1-06</t>
  </si>
  <si>
    <t xml:space="preserve">G - ŽEHLIČKA - žehlička napařovací, příkon min. 2600W, hmotnost méně než 1,6  kg, vodní nádržka min. 300 ml. , kompletní provedení dle specifikace PD, D+M</t>
  </si>
  <si>
    <t xml:space="preserve">-149242790</t>
  </si>
  <si>
    <t xml:space="preserve">7</t>
  </si>
  <si>
    <t xml:space="preserve">766-1-07</t>
  </si>
  <si>
    <r>
      <rPr>
        <sz val="9"/>
        <rFont val="Arial CE"/>
        <family val="0"/>
        <charset val="1"/>
      </rPr>
      <t xml:space="preserve">H - POČÍTAČ /NOTEBOOK - NTB, úhlopříčka 15,6 - 16 palce, výdrž baterie 8 hodin a více, min. 16GB, rozměr: Úhlopříčka 15,6-16mm, vč.</t>
    </r>
    <r>
      <rPr>
        <sz val="10"/>
        <color rgb="FF000000"/>
        <rFont val="Arial"/>
        <family val="2"/>
        <charset val="238"/>
      </rPr>
      <t xml:space="preserve"> dodávka vč. OS Windows+Office, </t>
    </r>
    <r>
      <rPr>
        <sz val="9"/>
        <rFont val="Arial CE"/>
        <family val="0"/>
        <charset val="1"/>
      </rPr>
      <t xml:space="preserve"> kompletní provedení dle specifikace PD, D+M</t>
    </r>
  </si>
  <si>
    <t xml:space="preserve">1290324797</t>
  </si>
  <si>
    <t xml:space="preserve">H - POČÍTAČ /NOTEBOOK - NTB, úhlopříčka 15,6 - 16 palce, výdrž baterie 8 hodin a více, min. 16GB, rozměr: Úhlopříčka 15,6-16mm, kompletní provedení dle specifikace PD, D+M</t>
  </si>
  <si>
    <t xml:space="preserve">8</t>
  </si>
  <si>
    <t xml:space="preserve">766-1-08</t>
  </si>
  <si>
    <t xml:space="preserve">I - KUCH ROBOT - Příkon min. 1200W, planetární způsob míchání, hnětení, mlýnek na maso, mixování, strouhání, šlehání,  objem nádoby min. 6,5 l, celokovový, materiál vnitřních převodů kov, materiál mísy: nerez, kompletní provedení dle specifikace PD, D+M</t>
  </si>
  <si>
    <t xml:space="preserve">2014815644</t>
  </si>
  <si>
    <t xml:space="preserve">Struktura údajů, formát souboru a metodika pro zpracování</t>
  </si>
  <si>
    <t xml:space="preserve">Struktura</t>
  </si>
  <si>
    <t xml:space="preserve">Soubor je složen ze záložky Rekapitulace stavby a záložek s názvem soupisu prací pro jednotlivé objekty ve formátu XLSX. Každá ze záložek přitom obsahuje</t>
  </si>
  <si>
    <t xml:space="preserve">ještě samostatné sestavy vymezené orámovaním a nadpisem sestavy.</t>
  </si>
  <si>
    <r>
      <rPr>
        <i val="true"/>
        <sz val="8"/>
        <rFont val="Arial CE"/>
        <family val="0"/>
        <charset val="238"/>
      </rPr>
      <t xml:space="preserve">Rekapitulace stavby </t>
    </r>
    <r>
      <rPr>
        <sz val="8"/>
        <rFont val="Arial CE"/>
        <family val="0"/>
        <charset val="238"/>
      </rPr>
      <t xml:space="preserve">obsahuje sestavu Rekapitulace stavby a Rekapitulace objektů stavby a soupisů prací.</t>
    </r>
  </si>
  <si>
    <r>
      <rPr>
        <sz val="8"/>
        <rFont val="Arial CE"/>
        <family val="0"/>
        <charset val="238"/>
      </rPr>
      <t xml:space="preserve">V sestavě </t>
    </r>
    <r>
      <rPr>
        <b val="true"/>
        <sz val="8"/>
        <rFont val="Arial CE"/>
        <family val="0"/>
        <charset val="238"/>
      </rPr>
      <t xml:space="preserve">Rekapitulace stavby</t>
    </r>
    <r>
      <rPr>
        <sz val="8"/>
        <rFont val="Arial CE"/>
        <family val="0"/>
        <charset val="238"/>
      </rPr>
      <t xml:space="preserve"> jsou uvedeny informace identifikující předmět veřejné zakázky na stavební práce, KSO, CC-CZ, CZ-CPV, CZ-CPA a rekapitulaci </t>
    </r>
  </si>
  <si>
    <t xml:space="preserve">celkové nabídkové ceny uchazeče.</t>
  </si>
  <si>
    <t xml:space="preserve">Termínem "uchazeč" (resp. zhotovitel) se myslí "účastník zadávacího řízení" ve smyslu zákona o zadávání veřejných zakázek. </t>
  </si>
  <si>
    <r>
      <rPr>
        <sz val="8"/>
        <rFont val="Arial CE"/>
        <family val="0"/>
        <charset val="238"/>
      </rPr>
      <t xml:space="preserve">V sestavě </t>
    </r>
    <r>
      <rPr>
        <b val="true"/>
        <sz val="8"/>
        <rFont val="Arial CE"/>
        <family val="0"/>
        <charset val="238"/>
      </rPr>
      <t xml:space="preserve">Rekapitulace objektů stavby a soupisů prací</t>
    </r>
    <r>
      <rPr>
        <sz val="8"/>
        <rFont val="Arial CE"/>
        <family val="0"/>
        <charset val="238"/>
      </rPr>
      <t xml:space="preserve"> je uvedena rekapitulace stavebních objektů, inženýrských objektů, provozních souborů,</t>
    </r>
  </si>
  <si>
    <t xml:space="preserve">vedlejších a ostatních nákladů a ostatních nákladů s rekapitulací nabídkové ceny za jednotlivé soupisy prací. Na základě údaje Typ je možné</t>
  </si>
  <si>
    <t xml:space="preserve">identifikovat, zda se jedná o objekt nebo soupis prací pro daný objekt:</t>
  </si>
  <si>
    <t xml:space="preserve">Stavební objekt pozemní</t>
  </si>
  <si>
    <t xml:space="preserve">ING</t>
  </si>
  <si>
    <t xml:space="preserve">Stavební objekt inženýrský</t>
  </si>
  <si>
    <t xml:space="preserve">PRO</t>
  </si>
  <si>
    <t xml:space="preserve">Provozní soubor</t>
  </si>
  <si>
    <t xml:space="preserve">VON</t>
  </si>
  <si>
    <t xml:space="preserve">Vedlejší a ostatní náklady</t>
  </si>
  <si>
    <t xml:space="preserve">OST</t>
  </si>
  <si>
    <t xml:space="preserve">Ostatní</t>
  </si>
  <si>
    <t xml:space="preserve">Soupis</t>
  </si>
  <si>
    <t xml:space="preserve">Soupis prací pro daný typ objektu</t>
  </si>
  <si>
    <r>
      <rPr>
        <i val="true"/>
        <sz val="8"/>
        <rFont val="Arial CE"/>
        <family val="0"/>
        <charset val="238"/>
      </rPr>
      <t xml:space="preserve">Soupis prací </t>
    </r>
    <r>
      <rPr>
        <sz val="8"/>
        <rFont val="Arial CE"/>
        <family val="0"/>
        <charset val="238"/>
      </rPr>
      <t xml:space="preserve">pro jednotlivé objekty obsahuje sestavy Krycí list soupisu prací, Rekapitulace členění soupisu prací, Soupis prací. Za soupis prací může být považován</t>
    </r>
  </si>
  <si>
    <t xml:space="preserve">i objekt stavby v případě, že neobsahuje podřízenou zakázku.</t>
  </si>
  <si>
    <r>
      <rPr>
        <b val="true"/>
        <sz val="8"/>
        <rFont val="Arial CE"/>
        <family val="0"/>
        <charset val="238"/>
      </rPr>
      <t xml:space="preserve">Krycí list soupisu</t>
    </r>
    <r>
      <rPr>
        <sz val="8"/>
        <rFont val="Arial CE"/>
        <family val="0"/>
        <charset val="238"/>
      </rPr>
      <t xml:space="preserve"> obsahuje rekapitulaci informací o předmětu veřejné zakázky ze sestavy Rekapitulace stavby, informaci o zařazení objektu do KSO, </t>
    </r>
  </si>
  <si>
    <t xml:space="preserve">CC-CZ, CZ-CPV, CZ-CPA a rekapitulaci celkové nabídkové ceny uchazeče za aktuální soupis prací.</t>
  </si>
  <si>
    <r>
      <rPr>
        <b val="true"/>
        <sz val="8"/>
        <rFont val="Arial CE"/>
        <family val="0"/>
        <charset val="238"/>
      </rPr>
      <t xml:space="preserve">Rekapitulace členění soupisu prací</t>
    </r>
    <r>
      <rPr>
        <sz val="8"/>
        <rFont val="Arial CE"/>
        <family val="0"/>
        <charset val="238"/>
      </rPr>
      <t xml:space="preserve"> obsahuje rekapitulaci soupisu prací ve všech úrovních členění soupisu tak, jak byla tato členění použita (např. </t>
    </r>
  </si>
  <si>
    <t xml:space="preserve">stavební díly, funkční díly, případně jiné členění) s rekapitulací nabídkové ceny.</t>
  </si>
  <si>
    <r>
      <rPr>
        <b val="true"/>
        <sz val="8"/>
        <rFont val="Arial CE"/>
        <family val="0"/>
        <charset val="238"/>
      </rPr>
      <t xml:space="preserve">Soupis prací </t>
    </r>
    <r>
      <rPr>
        <sz val="8"/>
        <rFont val="Arial CE"/>
        <family val="0"/>
        <charset val="238"/>
      </rPr>
      <t xml:space="preserve">obsahuje položky veškerých stavebních nebo montážních prací, dodávek materiálů a služeb nezbytných pro zhotovení stavebního objektu,</t>
    </r>
  </si>
  <si>
    <t xml:space="preserve">inženýrského objektu, provozního souboru, vedlejších a ostatních nákladů.</t>
  </si>
  <si>
    <t xml:space="preserve">Pro položky soupisu prací se zobrazují následující informace:</t>
  </si>
  <si>
    <t xml:space="preserve">Pořadové číslo položky v aktuálním soupisu</t>
  </si>
  <si>
    <t xml:space="preserve">TYP</t>
  </si>
  <si>
    <t xml:space="preserve">Typ položky: K - konstrukce, M - materiál, PP - plný popis, PSC - poznámka k souboru cen,  P - poznámka k položce, VV - výkaz výměr, FIG - rozpad figur</t>
  </si>
  <si>
    <t xml:space="preserve">Kód položky</t>
  </si>
  <si>
    <t xml:space="preserve">Zkrácený popis položky</t>
  </si>
  <si>
    <t xml:space="preserve">Měrná jednotka položky</t>
  </si>
  <si>
    <t xml:space="preserve">Množství v měrné jednotce</t>
  </si>
  <si>
    <t xml:space="preserve">J.cena</t>
  </si>
  <si>
    <t xml:space="preserve">Jednotková cena položky. Zadaní může obsahovat namísto J.ceny sloupce J.materiál a J.montáž, jejichž součet definuje </t>
  </si>
  <si>
    <t xml:space="preserve">J.cenu položky.</t>
  </si>
  <si>
    <t xml:space="preserve">Cena celkem </t>
  </si>
  <si>
    <t xml:space="preserve">Celková cena položky daná jako součin množství a j.ceny</t>
  </si>
  <si>
    <t xml:space="preserve">Příslušnost položky do cenové soustavy</t>
  </si>
  <si>
    <t xml:space="preserve">Ke každé položce soupisu prací se na samostatných řádcích může zobrazovat:</t>
  </si>
  <si>
    <t xml:space="preserve">Plný popis položky</t>
  </si>
  <si>
    <t xml:space="preserve">Poznámka k souboru cen a poznámka zadavatele</t>
  </si>
  <si>
    <t xml:space="preserve">Výkaz výměr</t>
  </si>
  <si>
    <t xml:space="preserve">Pokud je k řádku výkazu výměr evidovaný údaj ve sloupci Kód, jedná se o definovaný odkaz, na který se může odvolávat výkaz výměr z jiné položky.</t>
  </si>
  <si>
    <t xml:space="preserve">Metodika pro zpracování </t>
  </si>
  <si>
    <t xml:space="preserve">Jednotlivé sestavy jsou v souboru provázány. Editovatelné pole jsou zvýrazněny žlutým podbarvením, ostatní pole neslouží k editaci a nesmí být jakkoliv</t>
  </si>
  <si>
    <t xml:space="preserve"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</si>
  <si>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</si>
  <si>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</si>
  <si>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 xml:space="preserve">Pole IČ a DIČ v sestavě Rekapitulace stavby - zde uchazeč vyplní svoje IČ a DIČ</t>
  </si>
  <si>
    <t xml:space="preserve">Datum v sestavě Rekapitulace stavby - zde uchazeč vyplní datum vytvoření nabídky</t>
  </si>
  <si>
    <t xml:space="preserve">J.cena = jednotková cena v sestavě Soupis prací o maximálním počtu desetinných míst uvedených v poli</t>
  </si>
  <si>
    <t xml:space="preserve">- pokud sestavy soupisů prací obsahují pole J.cena, měla by být všechna tato pole vyplněna nenulovými</t>
  </si>
  <si>
    <t xml:space="preserve">Poznámka - nepovinný údaj pro položku soupisu</t>
  </si>
  <si>
    <t xml:space="preserve"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</si>
  <si>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</si>
  <si>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</si>
  <si>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 xml:space="preserve">Uchazeč v tomto případě by měl vyplnit všechna pole J.materiál a pole J.montáž nenulovými kladnými číslicemi. V případech, kdy položka</t>
  </si>
  <si>
    <t xml:space="preserve">neobsahuje žádný materiál je přípustné, aby pole J.materiál bylo vyplněno nulou. V případech, kdy položka neobsahuje žádnou montáž je přípustné,</t>
  </si>
  <si>
    <t xml:space="preserve">aby pole J.montáž bylo vyplněno nulou. Obě pole - J.materiál, J.Montáž u jedné položky by však neměly být vyplněny nulou.</t>
  </si>
  <si>
    <t xml:space="preserve">Rekapitulace stavby</t>
  </si>
  <si>
    <t xml:space="preserve">Název</t>
  </si>
  <si>
    <t xml:space="preserve">Povinný</t>
  </si>
  <si>
    <t xml:space="preserve">Max. počet</t>
  </si>
  <si>
    <t xml:space="preserve">atributu</t>
  </si>
  <si>
    <t xml:space="preserve">(A/N)</t>
  </si>
  <si>
    <t xml:space="preserve">znaků</t>
  </si>
  <si>
    <t xml:space="preserve">A</t>
  </si>
  <si>
    <t xml:space="preserve">Kód stavby</t>
  </si>
  <si>
    <t xml:space="preserve">String</t>
  </si>
  <si>
    <t xml:space="preserve">Stavba</t>
  </si>
  <si>
    <t xml:space="preserve">Název stavby</t>
  </si>
  <si>
    <t xml:space="preserve">Místo</t>
  </si>
  <si>
    <t xml:space="preserve">N</t>
  </si>
  <si>
    <t xml:space="preserve">Místo stavby</t>
  </si>
  <si>
    <t xml:space="preserve">Datum</t>
  </si>
  <si>
    <t xml:space="preserve">Datum vykonaného exportu</t>
  </si>
  <si>
    <t xml:space="preserve">Date</t>
  </si>
  <si>
    <t xml:space="preserve">KSO</t>
  </si>
  <si>
    <t xml:space="preserve">Klasifikace stavebního objektu</t>
  </si>
  <si>
    <t xml:space="preserve">CC-CZ</t>
  </si>
  <si>
    <t xml:space="preserve">Klasifikace stavbeních děl</t>
  </si>
  <si>
    <t xml:space="preserve">CZ-CPV</t>
  </si>
  <si>
    <t xml:space="preserve">Společný slovník pro veřejné zakázky</t>
  </si>
  <si>
    <t xml:space="preserve">CZ-CPA</t>
  </si>
  <si>
    <t xml:space="preserve">Klasifikace produkce podle činností</t>
  </si>
  <si>
    <t xml:space="preserve">Zadavatel</t>
  </si>
  <si>
    <t xml:space="preserve">Zadavatel zadaní</t>
  </si>
  <si>
    <t xml:space="preserve">IČ</t>
  </si>
  <si>
    <t xml:space="preserve">IČ zadavatele zadaní</t>
  </si>
  <si>
    <t xml:space="preserve">DIČ</t>
  </si>
  <si>
    <t xml:space="preserve">DIČ zadavatele zadaní</t>
  </si>
  <si>
    <t xml:space="preserve">Uchazeč</t>
  </si>
  <si>
    <t xml:space="preserve">Uchazeč veřejné zakázky</t>
  </si>
  <si>
    <t xml:space="preserve">Projektant</t>
  </si>
  <si>
    <t xml:space="preserve">Poznámka</t>
  </si>
  <si>
    <t xml:space="preserve">Poznámka k zadání</t>
  </si>
  <si>
    <t xml:space="preserve">Sazba DPH</t>
  </si>
  <si>
    <t xml:space="preserve">Rekapitulace sazeb DPH u položek soupisů</t>
  </si>
  <si>
    <t xml:space="preserve">eGSazbaDph</t>
  </si>
  <si>
    <t xml:space="preserve">Základna DPH</t>
  </si>
  <si>
    <t xml:space="preserve">Základna DPH určena součtem celkové ceny z položek soupisů</t>
  </si>
  <si>
    <t xml:space="preserve">Double</t>
  </si>
  <si>
    <t xml:space="preserve">Hodnota DPH</t>
  </si>
  <si>
    <t xml:space="preserve">Celková cena bez DPH za celou stavbu. Sčítává se ze všech listů.</t>
  </si>
  <si>
    <t xml:space="preserve">Celková cena s DPH za celou stavbu</t>
  </si>
  <si>
    <t xml:space="preserve">Rekapitulace objektů stavby a soupisů prací</t>
  </si>
  <si>
    <t xml:space="preserve">Přebírá se z Rekapitulace stavby</t>
  </si>
  <si>
    <t xml:space="preserve">Kód objektu</t>
  </si>
  <si>
    <t xml:space="preserve">Objektu, Soupis prací</t>
  </si>
  <si>
    <t xml:space="preserve">Název objektu</t>
  </si>
  <si>
    <t xml:space="preserve">Cena bez DPH za daný objekt</t>
  </si>
  <si>
    <t xml:space="preserve">Cena spolu s DPH za daný objekt</t>
  </si>
  <si>
    <t xml:space="preserve">Typ zakázky</t>
  </si>
  <si>
    <t xml:space="preserve">eGTypZakazky</t>
  </si>
  <si>
    <t xml:space="preserve">Krycí list soupisu</t>
  </si>
  <si>
    <t xml:space="preserve">Objekt</t>
  </si>
  <si>
    <t xml:space="preserve">Kód a název objektu</t>
  </si>
  <si>
    <t xml:space="preserve">20 + 120</t>
  </si>
  <si>
    <t xml:space="preserve">Kód a název soupisu</t>
  </si>
  <si>
    <t xml:space="preserve">Poznámka k soupisu prací</t>
  </si>
  <si>
    <t xml:space="preserve">Rekapitulace sazeb DPH na položkách aktuálního soupisu</t>
  </si>
  <si>
    <t xml:space="preserve">Základna DPH určena součtem celkové ceny z položek aktuálního soupisu</t>
  </si>
  <si>
    <t xml:space="preserve">Cena bez DPH za daný soupis</t>
  </si>
  <si>
    <t xml:space="preserve">Cena s DPH</t>
  </si>
  <si>
    <t xml:space="preserve">Cena s DPH za daný soupis</t>
  </si>
  <si>
    <t xml:space="preserve">Rekapitulace členění soupisu prací</t>
  </si>
  <si>
    <t xml:space="preserve">Kód a název objektu, přebírá se z Krycího listu soupisu</t>
  </si>
  <si>
    <t xml:space="preserve">Kód a název objektu, přebírá se z Krycího listu soupisu</t>
  </si>
  <si>
    <t xml:space="preserve">Kód a název dílu ze soupisu</t>
  </si>
  <si>
    <t xml:space="preserve">20 + 100</t>
  </si>
  <si>
    <t xml:space="preserve">Cena celkem</t>
  </si>
  <si>
    <t xml:space="preserve">Cena celkem za díl ze soupisu</t>
  </si>
  <si>
    <t xml:space="preserve">Soupis prací</t>
  </si>
  <si>
    <t xml:space="preserve">Přebírá se z Krycího listu soupisu</t>
  </si>
  <si>
    <t xml:space="preserve">Pořadové číslo položky soupisu</t>
  </si>
  <si>
    <t xml:space="preserve">Long</t>
  </si>
  <si>
    <t xml:space="preserve">Typ položky soupisu</t>
  </si>
  <si>
    <t xml:space="preserve">eGTypPolozky</t>
  </si>
  <si>
    <t xml:space="preserve">Kód položky ze soupisu</t>
  </si>
  <si>
    <t xml:space="preserve">Popis položky ze soupisu</t>
  </si>
  <si>
    <t xml:space="preserve">Množství položky soupisu</t>
  </si>
  <si>
    <t xml:space="preserve">J.Cena</t>
  </si>
  <si>
    <t xml:space="preserve">Jednotková cena položky</t>
  </si>
  <si>
    <t xml:space="preserve">Cena celkem vyčíslena jako J.Cena * Množství</t>
  </si>
  <si>
    <t xml:space="preserve">Zařazení položky do cenové soustavy</t>
  </si>
  <si>
    <t xml:space="preserve">p</t>
  </si>
  <si>
    <t xml:space="preserve">Poznámka položky ze soupisu</t>
  </si>
  <si>
    <t xml:space="preserve">Memo</t>
  </si>
  <si>
    <t xml:space="preserve">psc</t>
  </si>
  <si>
    <t xml:space="preserve">Poznámka k souboru cen ze soupisu</t>
  </si>
  <si>
    <t xml:space="preserve">pp</t>
  </si>
  <si>
    <t xml:space="preserve">Plný popis položky ze soupisu</t>
  </si>
  <si>
    <t xml:space="preserve">vv</t>
  </si>
  <si>
    <t xml:space="preserve">Výkaz výměr (figura, výraz, výměra) ze soupisu</t>
  </si>
  <si>
    <t xml:space="preserve">Text,Text,Double</t>
  </si>
  <si>
    <t xml:space="preserve">20, 150</t>
  </si>
  <si>
    <t xml:space="preserve">fig</t>
  </si>
  <si>
    <t xml:space="preserve">Rozpad figur</t>
  </si>
  <si>
    <t xml:space="preserve">Sazba DPH pro položku</t>
  </si>
  <si>
    <t xml:space="preserve">eGSazbaDPH</t>
  </si>
  <si>
    <t xml:space="preserve">Hmotnost</t>
  </si>
  <si>
    <t xml:space="preserve">Hmotnost položky ze soupisu</t>
  </si>
  <si>
    <t xml:space="preserve">Suť</t>
  </si>
  <si>
    <t xml:space="preserve">Suť položky ze soupisu</t>
  </si>
  <si>
    <t xml:space="preserve">Nh</t>
  </si>
  <si>
    <t xml:space="preserve">Normohodiny položky ze soupisu</t>
  </si>
  <si>
    <t xml:space="preserve">Datová věta</t>
  </si>
  <si>
    <t xml:space="preserve">Typ věty</t>
  </si>
  <si>
    <t xml:space="preserve">Hodnota</t>
  </si>
  <si>
    <t xml:space="preserve">Význam</t>
  </si>
  <si>
    <t xml:space="preserve">Základní sazba DPH</t>
  </si>
  <si>
    <t xml:space="preserve">Snížená sazba DPH</t>
  </si>
  <si>
    <t xml:space="preserve">Nulová sazba DPH</t>
  </si>
  <si>
    <t xml:space="preserve">Základní sazba DPH přenesená</t>
  </si>
  <si>
    <t xml:space="preserve">Snížená sazba DPH přenesená</t>
  </si>
  <si>
    <t xml:space="preserve">Stavební objekt</t>
  </si>
  <si>
    <t xml:space="preserve">Inženýrský objekt</t>
  </si>
  <si>
    <t xml:space="preserve">Ostatní náklady</t>
  </si>
  <si>
    <t xml:space="preserve">Položka typu HSV</t>
  </si>
  <si>
    <t xml:space="preserve">Položka typu PSV</t>
  </si>
  <si>
    <t xml:space="preserve">Položka typu M</t>
  </si>
  <si>
    <t xml:space="preserve">Položka typu OST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</si>
</sst>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#,##0.00"/>
    <numFmt numFmtId="167" formatCode="#,##0.00%"/>
    <numFmt numFmtId="168" formatCode="dd\.mm\.yyyy"/>
    <numFmt numFmtId="169" formatCode="#,##0.00000"/>
    <numFmt numFmtId="170" formatCode="#,##0.000"/>
  </numFmts>
  <fonts count="47">
    <font>
      <sz val="8"/>
      <name val="Arial CE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color rgb="FFFFFFFF"/>
      <name val="Arial CE"/>
      <family val="0"/>
      <charset val="1"/>
    </font>
    <font>
      <sz val="8"/>
      <color rgb="FF3366FF"/>
      <name val="Arial CE"/>
      <family val="0"/>
      <charset val="1"/>
    </font>
    <font>
      <b val="true"/>
      <sz val="14"/>
      <name val="Arial CE"/>
      <family val="0"/>
      <charset val="1"/>
    </font>
    <font>
      <b val="true"/>
      <sz val="12"/>
      <color rgb="FF969696"/>
      <name val="Arial CE"/>
      <family val="0"/>
      <charset val="1"/>
    </font>
    <font>
      <sz val="10"/>
      <color rgb="FF969696"/>
      <name val="Arial CE"/>
      <family val="0"/>
      <charset val="1"/>
    </font>
    <font>
      <sz val="10"/>
      <name val="Arial CE"/>
      <family val="0"/>
      <charset val="1"/>
    </font>
    <font>
      <b val="true"/>
      <sz val="8"/>
      <color rgb="FF969696"/>
      <name val="Arial CE"/>
      <family val="0"/>
      <charset val="1"/>
    </font>
    <font>
      <b val="true"/>
      <sz val="11"/>
      <name val="Arial CE"/>
      <family val="0"/>
      <charset val="1"/>
    </font>
    <font>
      <b val="true"/>
      <sz val="10"/>
      <name val="Arial CE"/>
      <family val="0"/>
      <charset val="1"/>
    </font>
    <font>
      <b val="true"/>
      <sz val="10"/>
      <color rgb="FF969696"/>
      <name val="Arial CE"/>
      <family val="0"/>
      <charset val="1"/>
    </font>
    <font>
      <b val="true"/>
      <sz val="12"/>
      <name val="Arial CE"/>
      <family val="0"/>
      <charset val="1"/>
    </font>
    <font>
      <sz val="12"/>
      <color rgb="FF969696"/>
      <name val="Arial CE"/>
      <family val="0"/>
      <charset val="1"/>
    </font>
    <font>
      <sz val="9"/>
      <name val="Arial CE"/>
      <family val="0"/>
      <charset val="1"/>
    </font>
    <font>
      <sz val="9"/>
      <color rgb="FF969696"/>
      <name val="Arial CE"/>
      <family val="0"/>
      <charset val="1"/>
    </font>
    <font>
      <b val="true"/>
      <sz val="12"/>
      <color rgb="FF960000"/>
      <name val="Arial CE"/>
      <family val="0"/>
      <charset val="1"/>
    </font>
    <font>
      <sz val="18"/>
      <color rgb="FF0000FF"/>
      <name val="Wingdings 2"/>
      <family val="0"/>
      <charset val="1"/>
    </font>
    <font>
      <u val="single"/>
      <sz val="11"/>
      <color rgb="FF0000FF"/>
      <name val="Calibri"/>
      <family val="0"/>
      <charset val="1"/>
    </font>
    <font>
      <sz val="11"/>
      <name val="Arial CE"/>
      <family val="0"/>
      <charset val="1"/>
    </font>
    <font>
      <b val="true"/>
      <sz val="11"/>
      <color rgb="FF003366"/>
      <name val="Arial CE"/>
      <family val="0"/>
      <charset val="1"/>
    </font>
    <font>
      <sz val="11"/>
      <color rgb="FF003366"/>
      <name val="Arial CE"/>
      <family val="0"/>
      <charset val="1"/>
    </font>
    <font>
      <sz val="11"/>
      <color rgb="FF969696"/>
      <name val="Arial CE"/>
      <family val="0"/>
      <charset val="1"/>
    </font>
    <font>
      <sz val="10"/>
      <color rgb="FF3366FF"/>
      <name val="Arial CE"/>
      <family val="0"/>
      <charset val="1"/>
    </font>
    <font>
      <sz val="8"/>
      <color rgb="FF969696"/>
      <name val="Arial CE"/>
      <family val="0"/>
      <charset val="1"/>
    </font>
    <font>
      <b val="true"/>
      <sz val="12"/>
      <color rgb="FF800000"/>
      <name val="Arial CE"/>
      <family val="0"/>
      <charset val="1"/>
    </font>
    <font>
      <sz val="12"/>
      <color rgb="FF003366"/>
      <name val="Arial CE"/>
      <family val="0"/>
      <charset val="1"/>
    </font>
    <font>
      <sz val="10"/>
      <color rgb="FF003366"/>
      <name val="Arial CE"/>
      <family val="0"/>
      <charset val="1"/>
    </font>
    <font>
      <sz val="8"/>
      <color rgb="FF960000"/>
      <name val="Arial CE"/>
      <family val="0"/>
      <charset val="1"/>
    </font>
    <font>
      <b val="true"/>
      <sz val="8"/>
      <name val="Arial CE"/>
      <family val="0"/>
      <charset val="1"/>
    </font>
    <font>
      <sz val="8"/>
      <color rgb="FF003366"/>
      <name val="Arial CE"/>
      <family val="0"/>
      <charset val="1"/>
    </font>
    <font>
      <sz val="10"/>
      <color rgb="FF000000"/>
      <name val="Arial"/>
      <family val="2"/>
      <charset val="238"/>
    </font>
    <font>
      <sz val="7"/>
      <color rgb="FF969696"/>
      <name val="Arial CE"/>
      <family val="0"/>
      <charset val="1"/>
    </font>
    <font>
      <sz val="7"/>
      <name val="Arial CE"/>
      <family val="0"/>
      <charset val="1"/>
    </font>
    <font>
      <i val="true"/>
      <sz val="7"/>
      <color rgb="FF969696"/>
      <name val="Arial CE"/>
      <family val="0"/>
      <charset val="1"/>
    </font>
    <font>
      <sz val="8"/>
      <name val="Trebuchet MS"/>
      <family val="0"/>
      <charset val="238"/>
    </font>
    <font>
      <b val="true"/>
      <sz val="16"/>
      <name val="Trebuchet MS"/>
      <family val="0"/>
      <charset val="238"/>
    </font>
    <font>
      <b val="true"/>
      <sz val="11"/>
      <name val="Trebuchet MS"/>
      <family val="0"/>
      <charset val="238"/>
    </font>
    <font>
      <sz val="8"/>
      <name val="Arial CE"/>
      <family val="0"/>
      <charset val="238"/>
    </font>
    <font>
      <sz val="9"/>
      <name val="Trebuchet MS"/>
      <family val="0"/>
      <charset val="238"/>
    </font>
    <font>
      <i val="true"/>
      <sz val="8"/>
      <name val="Arial CE"/>
      <family val="0"/>
      <charset val="238"/>
    </font>
    <font>
      <b val="true"/>
      <sz val="8"/>
      <name val="Arial CE"/>
      <family val="0"/>
      <charset val="238"/>
    </font>
    <font>
      <sz val="10"/>
      <name val="Trebuchet MS"/>
      <family val="0"/>
      <charset val="238"/>
    </font>
    <font>
      <sz val="11"/>
      <name val="Trebuchet MS"/>
      <family val="0"/>
      <charset val="238"/>
    </font>
    <font>
      <b val="true"/>
      <sz val="9"/>
      <name val="Trebuchet MS"/>
      <family val="0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EBEBE"/>
      </patternFill>
    </fill>
    <fill>
      <patternFill patternType="solid">
        <fgColor rgb="FFFFFFCC"/>
        <bgColor rgb="FFFFFFFF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9" fillId="3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9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4" fillId="4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6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8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5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24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4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0" fillId="5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5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5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5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6" fillId="5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6" fillId="5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8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9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3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3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6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3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32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6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6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6" fillId="0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16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6" fillId="3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6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4" fontId="37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7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7" fillId="0" borderId="2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9" fillId="0" borderId="1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37" fillId="0" borderId="2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1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0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7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4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7" fillId="0" borderId="2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3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7" fillId="0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7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7" fillId="0" borderId="2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5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5" fillId="0" borderId="2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1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2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1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1" fillId="0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1" fillId="0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1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39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5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37" fillId="0" borderId="2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37" fillId="0" borderId="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37" fillId="0" borderId="1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37" fillId="0" borderId="25" xfId="0" applyFont="true" applyBorder="true" applyAlignment="true" applyProtection="true">
      <alignment horizontal="general" vertical="top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5">
    <dxf>
      <fill>
        <patternFill patternType="solid">
          <fgColor rgb="FFD2D2D2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960000"/>
        </patternFill>
      </fill>
    </dxf>
    <dxf>
      <fill>
        <patternFill patternType="solid">
          <fgColor rgb="FF003366"/>
        </patternFill>
      </fill>
    </dxf>
    <dxf>
      <fill>
        <patternFill patternType="solid">
          <fgColor rgb="FF969696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122760</xdr:rowOff>
    </xdr:to>
    <xdr:pic>
      <xdr:nvPicPr>
        <xdr:cNvPr id="0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122760</xdr:rowOff>
    </xdr:to>
    <xdr:pic>
      <xdr:nvPicPr>
        <xdr:cNvPr id="1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L57"/>
  <sheetViews>
    <sheetView showFormulas="false" showGridLines="false" showRowColHeaders="true" showZeros="true" rightToLeft="false" tabSelected="false" showOutlineSymbols="true" defaultGridColor="true" view="normal" topLeftCell="A55" colorId="64" zoomScale="100" zoomScaleNormal="100" zoomScalePageLayoutView="100" workbookViewId="0">
      <selection pane="topLeft" activeCell="L20" activeCellId="1" sqref="96:96 L20"/>
    </sheetView>
  </sheetViews>
  <sheetFormatPr defaultColWidth="8.5078125" defaultRowHeight="12.8" zeroHeight="false" outlineLevelRow="0" outlineLevelCol="0"/>
  <cols>
    <col collapsed="false" customWidth="true" hidden="false" outlineLevel="0" max="1" min="1" style="1" width="8.34"/>
    <col collapsed="false" customWidth="true" hidden="false" outlineLevel="0" max="2" min="2" style="1" width="1.66"/>
    <col collapsed="false" customWidth="true" hidden="false" outlineLevel="0" max="3" min="3" style="1" width="4.16"/>
    <col collapsed="false" customWidth="true" hidden="false" outlineLevel="0" max="33" min="4" style="1" width="2.66"/>
    <col collapsed="false" customWidth="true" hidden="false" outlineLevel="0" max="34" min="34" style="1" width="3.34"/>
    <col collapsed="false" customWidth="true" hidden="false" outlineLevel="0" max="35" min="35" style="1" width="31.67"/>
    <col collapsed="false" customWidth="true" hidden="false" outlineLevel="0" max="37" min="36" style="1" width="2.5"/>
    <col collapsed="false" customWidth="true" hidden="false" outlineLevel="0" max="38" min="38" style="1" width="8.34"/>
    <col collapsed="false" customWidth="true" hidden="false" outlineLevel="0" max="39" min="39" style="1" width="3.34"/>
    <col collapsed="false" customWidth="true" hidden="false" outlineLevel="0" max="40" min="40" style="1" width="13.34"/>
    <col collapsed="false" customWidth="true" hidden="false" outlineLevel="0" max="41" min="41" style="1" width="7.5"/>
    <col collapsed="false" customWidth="true" hidden="false" outlineLevel="0" max="42" min="42" style="1" width="4.16"/>
    <col collapsed="false" customWidth="true" hidden="false" outlineLevel="0" max="43" min="43" style="1" width="15.66"/>
    <col collapsed="false" customWidth="true" hidden="false" outlineLevel="0" max="44" min="44" style="1" width="13.66"/>
    <col collapsed="false" customWidth="true" hidden="true" outlineLevel="0" max="47" min="45" style="1" width="25.83"/>
    <col collapsed="false" customWidth="true" hidden="true" outlineLevel="0" max="49" min="48" style="1" width="21.66"/>
    <col collapsed="false" customWidth="true" hidden="true" outlineLevel="0" max="51" min="50" style="1" width="25"/>
    <col collapsed="false" customWidth="true" hidden="true" outlineLevel="0" max="52" min="52" style="1" width="21.66"/>
    <col collapsed="false" customWidth="true" hidden="true" outlineLevel="0" max="53" min="53" style="1" width="19.15"/>
    <col collapsed="false" customWidth="true" hidden="true" outlineLevel="0" max="54" min="54" style="1" width="25"/>
    <col collapsed="false" customWidth="true" hidden="true" outlineLevel="0" max="55" min="55" style="1" width="21.66"/>
    <col collapsed="false" customWidth="true" hidden="true" outlineLevel="0" max="56" min="56" style="1" width="19.15"/>
    <col collapsed="false" customWidth="true" hidden="false" outlineLevel="0" max="57" min="57" style="1" width="66.5"/>
    <col collapsed="false" customWidth="true" hidden="true" outlineLevel="0" max="91" min="71" style="1" width="9.34"/>
  </cols>
  <sheetData>
    <row r="1" customFormat="false" ht="12.8" hidden="false" customHeight="false" outlineLevel="0" collapsed="false">
      <c r="A1" s="2" t="s">
        <v>0</v>
      </c>
      <c r="AZ1" s="2" t="s">
        <v>1</v>
      </c>
      <c r="BA1" s="2" t="s">
        <v>2</v>
      </c>
      <c r="BB1" s="2"/>
      <c r="BT1" s="2" t="s">
        <v>3</v>
      </c>
      <c r="BU1" s="2" t="s">
        <v>3</v>
      </c>
      <c r="BV1" s="2" t="s">
        <v>4</v>
      </c>
    </row>
    <row r="2" s="1" customFormat="true" ht="36.95" hidden="false" customHeight="true" outlineLevel="0" collapsed="false">
      <c r="AR2" s="3" t="s">
        <v>5</v>
      </c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S2" s="4" t="s">
        <v>6</v>
      </c>
      <c r="BT2" s="4" t="s">
        <v>7</v>
      </c>
    </row>
    <row r="3" s="1" customFormat="true" ht="6.95" hidden="false" customHeight="true" outlineLevel="0" collapsed="false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7"/>
      <c r="BS3" s="4" t="s">
        <v>6</v>
      </c>
      <c r="BT3" s="4" t="s">
        <v>8</v>
      </c>
    </row>
    <row r="4" s="1" customFormat="true" ht="24.95" hidden="false" customHeight="true" outlineLevel="0" collapsed="false">
      <c r="B4" s="7"/>
      <c r="D4" s="8" t="s">
        <v>9</v>
      </c>
      <c r="AR4" s="7"/>
      <c r="AS4" s="9" t="s">
        <v>10</v>
      </c>
      <c r="BE4" s="10" t="s">
        <v>11</v>
      </c>
      <c r="BS4" s="4" t="s">
        <v>12</v>
      </c>
    </row>
    <row r="5" s="1" customFormat="true" ht="12" hidden="false" customHeight="true" outlineLevel="0" collapsed="false">
      <c r="B5" s="7"/>
      <c r="D5" s="11" t="s">
        <v>13</v>
      </c>
      <c r="K5" s="12" t="s">
        <v>14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R5" s="7"/>
      <c r="BE5" s="13" t="s">
        <v>15</v>
      </c>
      <c r="BS5" s="4" t="s">
        <v>6</v>
      </c>
    </row>
    <row r="6" s="1" customFormat="true" ht="36.95" hidden="false" customHeight="true" outlineLevel="0" collapsed="false">
      <c r="B6" s="7"/>
      <c r="D6" s="14" t="s">
        <v>16</v>
      </c>
      <c r="K6" s="15" t="s">
        <v>17</v>
      </c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R6" s="7"/>
      <c r="BE6" s="13"/>
      <c r="BS6" s="4" t="s">
        <v>6</v>
      </c>
    </row>
    <row r="7" s="1" customFormat="true" ht="12" hidden="false" customHeight="true" outlineLevel="0" collapsed="false">
      <c r="B7" s="7"/>
      <c r="D7" s="16" t="s">
        <v>18</v>
      </c>
      <c r="K7" s="17" t="s">
        <v>19</v>
      </c>
      <c r="AK7" s="16" t="s">
        <v>20</v>
      </c>
      <c r="AN7" s="17" t="s">
        <v>21</v>
      </c>
      <c r="AR7" s="7"/>
      <c r="BE7" s="13"/>
      <c r="BS7" s="4" t="s">
        <v>6</v>
      </c>
    </row>
    <row r="8" s="1" customFormat="true" ht="12" hidden="false" customHeight="true" outlineLevel="0" collapsed="false">
      <c r="B8" s="7"/>
      <c r="D8" s="16" t="s">
        <v>22</v>
      </c>
      <c r="K8" s="17" t="s">
        <v>23</v>
      </c>
      <c r="AK8" s="16" t="s">
        <v>24</v>
      </c>
      <c r="AN8" s="18" t="s">
        <v>25</v>
      </c>
      <c r="AR8" s="7"/>
      <c r="BE8" s="13"/>
      <c r="BS8" s="4" t="s">
        <v>6</v>
      </c>
    </row>
    <row r="9" s="1" customFormat="true" ht="14.4" hidden="false" customHeight="true" outlineLevel="0" collapsed="false">
      <c r="B9" s="7"/>
      <c r="AR9" s="7"/>
      <c r="BE9" s="13"/>
      <c r="BS9" s="4" t="s">
        <v>6</v>
      </c>
    </row>
    <row r="10" s="1" customFormat="true" ht="12" hidden="false" customHeight="true" outlineLevel="0" collapsed="false">
      <c r="B10" s="7"/>
      <c r="D10" s="16" t="s">
        <v>26</v>
      </c>
      <c r="AK10" s="16" t="s">
        <v>27</v>
      </c>
      <c r="AN10" s="17"/>
      <c r="AR10" s="7"/>
      <c r="BE10" s="13"/>
      <c r="BS10" s="4" t="s">
        <v>6</v>
      </c>
    </row>
    <row r="11" s="1" customFormat="true" ht="18.5" hidden="false" customHeight="true" outlineLevel="0" collapsed="false">
      <c r="B11" s="7"/>
      <c r="E11" s="17" t="s">
        <v>28</v>
      </c>
      <c r="AK11" s="16" t="s">
        <v>29</v>
      </c>
      <c r="AN11" s="17"/>
      <c r="AR11" s="7"/>
      <c r="BE11" s="13"/>
      <c r="BS11" s="4" t="s">
        <v>6</v>
      </c>
    </row>
    <row r="12" s="1" customFormat="true" ht="6.95" hidden="false" customHeight="true" outlineLevel="0" collapsed="false">
      <c r="B12" s="7"/>
      <c r="AR12" s="7"/>
      <c r="BE12" s="13"/>
      <c r="BS12" s="4" t="s">
        <v>6</v>
      </c>
    </row>
    <row r="13" s="1" customFormat="true" ht="12" hidden="false" customHeight="true" outlineLevel="0" collapsed="false">
      <c r="B13" s="7"/>
      <c r="D13" s="16" t="s">
        <v>30</v>
      </c>
      <c r="AK13" s="16" t="s">
        <v>27</v>
      </c>
      <c r="AN13" s="19" t="s">
        <v>31</v>
      </c>
      <c r="AR13" s="7"/>
      <c r="BE13" s="13"/>
      <c r="BS13" s="4" t="s">
        <v>6</v>
      </c>
    </row>
    <row r="14" customFormat="false" ht="12.8" hidden="false" customHeight="false" outlineLevel="0" collapsed="false">
      <c r="B14" s="7"/>
      <c r="E14" s="20" t="s">
        <v>31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16" t="s">
        <v>29</v>
      </c>
      <c r="AN14" s="19" t="s">
        <v>31</v>
      </c>
      <c r="AR14" s="7"/>
      <c r="BE14" s="13"/>
      <c r="BS14" s="4" t="s">
        <v>6</v>
      </c>
    </row>
    <row r="15" s="1" customFormat="true" ht="6.95" hidden="false" customHeight="true" outlineLevel="0" collapsed="false">
      <c r="B15" s="7"/>
      <c r="AR15" s="7"/>
      <c r="BE15" s="13"/>
      <c r="BS15" s="4" t="s">
        <v>3</v>
      </c>
    </row>
    <row r="16" s="1" customFormat="true" ht="12" hidden="false" customHeight="true" outlineLevel="0" collapsed="false">
      <c r="B16" s="7"/>
      <c r="D16" s="16" t="s">
        <v>32</v>
      </c>
      <c r="AK16" s="16" t="s">
        <v>27</v>
      </c>
      <c r="AN16" s="17"/>
      <c r="AR16" s="7"/>
      <c r="BE16" s="13"/>
      <c r="BS16" s="4" t="s">
        <v>3</v>
      </c>
    </row>
    <row r="17" s="1" customFormat="true" ht="18.5" hidden="false" customHeight="true" outlineLevel="0" collapsed="false">
      <c r="B17" s="7"/>
      <c r="E17" s="17" t="s">
        <v>33</v>
      </c>
      <c r="AK17" s="16" t="s">
        <v>29</v>
      </c>
      <c r="AN17" s="17"/>
      <c r="AR17" s="7"/>
      <c r="BE17" s="13"/>
      <c r="BS17" s="4" t="s">
        <v>34</v>
      </c>
    </row>
    <row r="18" s="1" customFormat="true" ht="6.95" hidden="false" customHeight="true" outlineLevel="0" collapsed="false">
      <c r="B18" s="7"/>
      <c r="AR18" s="7"/>
      <c r="BE18" s="13"/>
      <c r="BS18" s="4" t="s">
        <v>6</v>
      </c>
    </row>
    <row r="19" s="1" customFormat="true" ht="12" hidden="false" customHeight="true" outlineLevel="0" collapsed="false">
      <c r="B19" s="7"/>
      <c r="D19" s="16" t="s">
        <v>35</v>
      </c>
      <c r="AK19" s="16" t="s">
        <v>27</v>
      </c>
      <c r="AN19" s="17" t="s">
        <v>36</v>
      </c>
      <c r="AR19" s="7"/>
      <c r="BE19" s="13"/>
      <c r="BS19" s="4" t="s">
        <v>6</v>
      </c>
    </row>
    <row r="20" s="1" customFormat="true" ht="18.5" hidden="false" customHeight="true" outlineLevel="0" collapsed="false">
      <c r="B20" s="7"/>
      <c r="E20" s="17"/>
      <c r="AK20" s="16" t="s">
        <v>29</v>
      </c>
      <c r="AN20" s="17"/>
      <c r="AR20" s="7"/>
      <c r="BE20" s="13"/>
      <c r="BS20" s="4" t="s">
        <v>34</v>
      </c>
    </row>
    <row r="21" s="1" customFormat="true" ht="6.95" hidden="false" customHeight="true" outlineLevel="0" collapsed="false">
      <c r="B21" s="7"/>
      <c r="AR21" s="7"/>
      <c r="BE21" s="13"/>
    </row>
    <row r="22" s="1" customFormat="true" ht="12" hidden="false" customHeight="true" outlineLevel="0" collapsed="false">
      <c r="B22" s="7"/>
      <c r="D22" s="16" t="s">
        <v>37</v>
      </c>
      <c r="AR22" s="7"/>
      <c r="BE22" s="13"/>
    </row>
    <row r="23" s="1" customFormat="true" ht="119.25" hidden="false" customHeight="true" outlineLevel="0" collapsed="false">
      <c r="B23" s="7"/>
      <c r="E23" s="21" t="s">
        <v>38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R23" s="7"/>
      <c r="BE23" s="13"/>
    </row>
    <row r="24" s="1" customFormat="true" ht="6.95" hidden="false" customHeight="true" outlineLevel="0" collapsed="false">
      <c r="B24" s="7"/>
      <c r="AR24" s="7"/>
      <c r="BE24" s="13"/>
    </row>
    <row r="25" s="1" customFormat="true" ht="6.95" hidden="false" customHeight="true" outlineLevel="0" collapsed="false">
      <c r="B25" s="7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7"/>
      <c r="BE25" s="13"/>
    </row>
    <row r="26" s="28" customFormat="true" ht="25.9" hidden="false" customHeight="true" outlineLevel="0" collapsed="false">
      <c r="A26" s="23"/>
      <c r="B26" s="24"/>
      <c r="C26" s="23"/>
      <c r="D26" s="25" t="s">
        <v>39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7" t="n">
        <f aca="false">ROUND(AG54,2)</f>
        <v>0</v>
      </c>
      <c r="AL26" s="27"/>
      <c r="AM26" s="27"/>
      <c r="AN26" s="27"/>
      <c r="AO26" s="27"/>
      <c r="AP26" s="23"/>
      <c r="AQ26" s="23"/>
      <c r="AR26" s="24"/>
      <c r="BE26" s="13"/>
    </row>
    <row r="27" s="28" customFormat="true" ht="6.95" hidden="false" customHeight="true" outlineLevel="0" collapsed="false">
      <c r="A27" s="23"/>
      <c r="B27" s="24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4"/>
      <c r="BE27" s="13"/>
    </row>
    <row r="28" s="28" customFormat="true" ht="12.8" hidden="false" customHeight="false" outlineLevel="0" collapsed="false">
      <c r="A28" s="23"/>
      <c r="B28" s="24"/>
      <c r="C28" s="23"/>
      <c r="D28" s="23"/>
      <c r="E28" s="23"/>
      <c r="F28" s="23"/>
      <c r="G28" s="23"/>
      <c r="H28" s="23"/>
      <c r="I28" s="23"/>
      <c r="J28" s="23"/>
      <c r="K28" s="23"/>
      <c r="L28" s="29" t="s">
        <v>40</v>
      </c>
      <c r="M28" s="29"/>
      <c r="N28" s="29"/>
      <c r="O28" s="29"/>
      <c r="P28" s="29"/>
      <c r="Q28" s="23"/>
      <c r="R28" s="23"/>
      <c r="S28" s="23"/>
      <c r="T28" s="23"/>
      <c r="U28" s="23"/>
      <c r="V28" s="23"/>
      <c r="W28" s="29" t="s">
        <v>41</v>
      </c>
      <c r="X28" s="29"/>
      <c r="Y28" s="29"/>
      <c r="Z28" s="29"/>
      <c r="AA28" s="29"/>
      <c r="AB28" s="29"/>
      <c r="AC28" s="29"/>
      <c r="AD28" s="29"/>
      <c r="AE28" s="29"/>
      <c r="AF28" s="23"/>
      <c r="AG28" s="23"/>
      <c r="AH28" s="23"/>
      <c r="AI28" s="23"/>
      <c r="AJ28" s="23"/>
      <c r="AK28" s="29" t="s">
        <v>42</v>
      </c>
      <c r="AL28" s="29"/>
      <c r="AM28" s="29"/>
      <c r="AN28" s="29"/>
      <c r="AO28" s="29"/>
      <c r="AP28" s="23"/>
      <c r="AQ28" s="23"/>
      <c r="AR28" s="24"/>
      <c r="BE28" s="13"/>
    </row>
    <row r="29" s="30" customFormat="true" ht="14.4" hidden="false" customHeight="true" outlineLevel="0" collapsed="false">
      <c r="B29" s="31"/>
      <c r="D29" s="16" t="s">
        <v>43</v>
      </c>
      <c r="F29" s="16" t="s">
        <v>44</v>
      </c>
      <c r="L29" s="32" t="n">
        <v>0.21</v>
      </c>
      <c r="M29" s="32"/>
      <c r="N29" s="32"/>
      <c r="O29" s="32"/>
      <c r="P29" s="32"/>
      <c r="W29" s="33" t="n">
        <f aca="false">ROUND(AZ54, 2)</f>
        <v>0</v>
      </c>
      <c r="X29" s="33"/>
      <c r="Y29" s="33"/>
      <c r="Z29" s="33"/>
      <c r="AA29" s="33"/>
      <c r="AB29" s="33"/>
      <c r="AC29" s="33"/>
      <c r="AD29" s="33"/>
      <c r="AE29" s="33"/>
      <c r="AK29" s="33" t="n">
        <f aca="false">ROUND(AV54, 2)</f>
        <v>0</v>
      </c>
      <c r="AL29" s="33"/>
      <c r="AM29" s="33"/>
      <c r="AN29" s="33"/>
      <c r="AO29" s="33"/>
      <c r="AR29" s="31"/>
      <c r="BE29" s="13"/>
    </row>
    <row r="30" s="30" customFormat="true" ht="14.4" hidden="false" customHeight="true" outlineLevel="0" collapsed="false">
      <c r="B30" s="31"/>
      <c r="F30" s="16" t="s">
        <v>45</v>
      </c>
      <c r="L30" s="32" t="n">
        <v>0.12</v>
      </c>
      <c r="M30" s="32"/>
      <c r="N30" s="32"/>
      <c r="O30" s="32"/>
      <c r="P30" s="32"/>
      <c r="W30" s="33" t="n">
        <f aca="false">ROUND(BA54, 2)</f>
        <v>0</v>
      </c>
      <c r="X30" s="33"/>
      <c r="Y30" s="33"/>
      <c r="Z30" s="33"/>
      <c r="AA30" s="33"/>
      <c r="AB30" s="33"/>
      <c r="AC30" s="33"/>
      <c r="AD30" s="33"/>
      <c r="AE30" s="33"/>
      <c r="AK30" s="33" t="n">
        <f aca="false">ROUND(AW54, 2)</f>
        <v>0</v>
      </c>
      <c r="AL30" s="33"/>
      <c r="AM30" s="33"/>
      <c r="AN30" s="33"/>
      <c r="AO30" s="33"/>
      <c r="AR30" s="31"/>
      <c r="BE30" s="13"/>
    </row>
    <row r="31" s="30" customFormat="true" ht="14.4" hidden="true" customHeight="true" outlineLevel="0" collapsed="false">
      <c r="B31" s="31"/>
      <c r="F31" s="16" t="s">
        <v>46</v>
      </c>
      <c r="L31" s="32" t="n">
        <v>0.21</v>
      </c>
      <c r="M31" s="32"/>
      <c r="N31" s="32"/>
      <c r="O31" s="32"/>
      <c r="P31" s="32"/>
      <c r="W31" s="33" t="n">
        <f aca="false">ROUND(BB54, 2)</f>
        <v>0</v>
      </c>
      <c r="X31" s="33"/>
      <c r="Y31" s="33"/>
      <c r="Z31" s="33"/>
      <c r="AA31" s="33"/>
      <c r="AB31" s="33"/>
      <c r="AC31" s="33"/>
      <c r="AD31" s="33"/>
      <c r="AE31" s="33"/>
      <c r="AK31" s="33" t="n">
        <v>0</v>
      </c>
      <c r="AL31" s="33"/>
      <c r="AM31" s="33"/>
      <c r="AN31" s="33"/>
      <c r="AO31" s="33"/>
      <c r="AR31" s="31"/>
      <c r="BE31" s="13"/>
    </row>
    <row r="32" s="30" customFormat="true" ht="14.4" hidden="true" customHeight="true" outlineLevel="0" collapsed="false">
      <c r="B32" s="31"/>
      <c r="F32" s="16" t="s">
        <v>47</v>
      </c>
      <c r="L32" s="32" t="n">
        <v>0.12</v>
      </c>
      <c r="M32" s="32"/>
      <c r="N32" s="32"/>
      <c r="O32" s="32"/>
      <c r="P32" s="32"/>
      <c r="W32" s="33" t="n">
        <f aca="false">ROUND(BC54, 2)</f>
        <v>0</v>
      </c>
      <c r="X32" s="33"/>
      <c r="Y32" s="33"/>
      <c r="Z32" s="33"/>
      <c r="AA32" s="33"/>
      <c r="AB32" s="33"/>
      <c r="AC32" s="33"/>
      <c r="AD32" s="33"/>
      <c r="AE32" s="33"/>
      <c r="AK32" s="33" t="n">
        <v>0</v>
      </c>
      <c r="AL32" s="33"/>
      <c r="AM32" s="33"/>
      <c r="AN32" s="33"/>
      <c r="AO32" s="33"/>
      <c r="AR32" s="31"/>
      <c r="BE32" s="13"/>
    </row>
    <row r="33" s="30" customFormat="true" ht="14.4" hidden="true" customHeight="true" outlineLevel="0" collapsed="false">
      <c r="B33" s="31"/>
      <c r="F33" s="16" t="s">
        <v>48</v>
      </c>
      <c r="L33" s="32" t="n">
        <v>0</v>
      </c>
      <c r="M33" s="32"/>
      <c r="N33" s="32"/>
      <c r="O33" s="32"/>
      <c r="P33" s="32"/>
      <c r="W33" s="33" t="n">
        <f aca="false">ROUND(BD54, 2)</f>
        <v>0</v>
      </c>
      <c r="X33" s="33"/>
      <c r="Y33" s="33"/>
      <c r="Z33" s="33"/>
      <c r="AA33" s="33"/>
      <c r="AB33" s="33"/>
      <c r="AC33" s="33"/>
      <c r="AD33" s="33"/>
      <c r="AE33" s="33"/>
      <c r="AK33" s="33" t="n">
        <v>0</v>
      </c>
      <c r="AL33" s="33"/>
      <c r="AM33" s="33"/>
      <c r="AN33" s="33"/>
      <c r="AO33" s="33"/>
      <c r="AR33" s="31"/>
    </row>
    <row r="34" s="28" customFormat="true" ht="6.95" hidden="false" customHeight="true" outlineLevel="0" collapsed="false">
      <c r="A34" s="23"/>
      <c r="B34" s="24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4"/>
      <c r="BE34" s="23"/>
    </row>
    <row r="35" s="28" customFormat="true" ht="25.9" hidden="false" customHeight="true" outlineLevel="0" collapsed="false">
      <c r="A35" s="23"/>
      <c r="B35" s="24"/>
      <c r="C35" s="34"/>
      <c r="D35" s="35" t="s">
        <v>49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50</v>
      </c>
      <c r="U35" s="36"/>
      <c r="V35" s="36"/>
      <c r="W35" s="36"/>
      <c r="X35" s="38" t="s">
        <v>51</v>
      </c>
      <c r="Y35" s="38"/>
      <c r="Z35" s="38"/>
      <c r="AA35" s="38"/>
      <c r="AB35" s="38"/>
      <c r="AC35" s="36"/>
      <c r="AD35" s="36"/>
      <c r="AE35" s="36"/>
      <c r="AF35" s="36"/>
      <c r="AG35" s="36"/>
      <c r="AH35" s="36"/>
      <c r="AI35" s="36"/>
      <c r="AJ35" s="36"/>
      <c r="AK35" s="39" t="n">
        <f aca="false">SUM(AK26:AK33)</f>
        <v>0</v>
      </c>
      <c r="AL35" s="39"/>
      <c r="AM35" s="39"/>
      <c r="AN35" s="39"/>
      <c r="AO35" s="39"/>
      <c r="AP35" s="34"/>
      <c r="AQ35" s="34"/>
      <c r="AR35" s="24"/>
      <c r="BE35" s="23"/>
    </row>
    <row r="36" s="28" customFormat="true" ht="6.95" hidden="false" customHeight="true" outlineLevel="0" collapsed="false">
      <c r="A36" s="23"/>
      <c r="B36" s="24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4"/>
      <c r="BE36" s="23"/>
    </row>
    <row r="37" s="28" customFormat="true" ht="6.95" hidden="false" customHeight="true" outlineLevel="0" collapsed="false">
      <c r="A37" s="23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24"/>
      <c r="BE37" s="23"/>
    </row>
    <row r="41" s="28" customFormat="true" ht="6.95" hidden="false" customHeight="true" outlineLevel="0" collapsed="false">
      <c r="A41" s="23"/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24"/>
      <c r="BE41" s="23"/>
    </row>
    <row r="42" s="28" customFormat="true" ht="24.95" hidden="false" customHeight="true" outlineLevel="0" collapsed="false">
      <c r="A42" s="23"/>
      <c r="B42" s="24"/>
      <c r="C42" s="8" t="s">
        <v>52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4"/>
      <c r="BE42" s="23"/>
    </row>
    <row r="43" s="28" customFormat="true" ht="6.95" hidden="false" customHeight="true" outlineLevel="0" collapsed="false">
      <c r="A43" s="23"/>
      <c r="B43" s="2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4"/>
      <c r="BE43" s="23"/>
    </row>
    <row r="44" s="44" customFormat="true" ht="12" hidden="false" customHeight="true" outlineLevel="0" collapsed="false">
      <c r="B44" s="45"/>
      <c r="C44" s="16" t="s">
        <v>13</v>
      </c>
      <c r="L44" s="44" t="str">
        <f aca="false">K5</f>
        <v>2022_11a</v>
      </c>
      <c r="AR44" s="45"/>
    </row>
    <row r="45" s="46" customFormat="true" ht="36.95" hidden="false" customHeight="true" outlineLevel="0" collapsed="false">
      <c r="B45" s="47"/>
      <c r="C45" s="48" t="s">
        <v>16</v>
      </c>
      <c r="L45" s="49" t="str">
        <f aca="false">K6</f>
        <v>Sociální rehabilitace Prokopa Holého - vybavení elektronikou</v>
      </c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R45" s="47"/>
    </row>
    <row r="46" s="28" customFormat="true" ht="6.95" hidden="false" customHeight="true" outlineLevel="0" collapsed="false">
      <c r="A46" s="23"/>
      <c r="B46" s="24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4"/>
      <c r="BE46" s="23"/>
    </row>
    <row r="47" s="28" customFormat="true" ht="12" hidden="false" customHeight="true" outlineLevel="0" collapsed="false">
      <c r="A47" s="23"/>
      <c r="B47" s="24"/>
      <c r="C47" s="16" t="s">
        <v>22</v>
      </c>
      <c r="D47" s="23"/>
      <c r="E47" s="23"/>
      <c r="F47" s="23"/>
      <c r="G47" s="23"/>
      <c r="H47" s="23"/>
      <c r="I47" s="23"/>
      <c r="J47" s="23"/>
      <c r="K47" s="23"/>
      <c r="L47" s="50" t="str">
        <f aca="false">IF(K8="","",K8)</f>
        <v>Prokopa Holéhe č.p.221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16" t="s">
        <v>24</v>
      </c>
      <c r="AJ47" s="23"/>
      <c r="AK47" s="23"/>
      <c r="AL47" s="23"/>
      <c r="AM47" s="51" t="str">
        <f aca="false">IF(AN8= "","",AN8)</f>
        <v>14. 01. 2025</v>
      </c>
      <c r="AN47" s="51"/>
      <c r="AO47" s="23"/>
      <c r="AP47" s="23"/>
      <c r="AQ47" s="23"/>
      <c r="AR47" s="24"/>
      <c r="BE47" s="23"/>
    </row>
    <row r="48" s="28" customFormat="true" ht="6.95" hidden="false" customHeight="true" outlineLevel="0" collapsed="false">
      <c r="A48" s="23"/>
      <c r="B48" s="24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4"/>
      <c r="BE48" s="23"/>
    </row>
    <row r="49" s="28" customFormat="true" ht="15.15" hidden="false" customHeight="true" outlineLevel="0" collapsed="false">
      <c r="A49" s="23"/>
      <c r="B49" s="24"/>
      <c r="C49" s="16" t="s">
        <v>26</v>
      </c>
      <c r="D49" s="23"/>
      <c r="E49" s="23"/>
      <c r="F49" s="23"/>
      <c r="G49" s="23"/>
      <c r="H49" s="23"/>
      <c r="I49" s="23"/>
      <c r="J49" s="23"/>
      <c r="K49" s="23"/>
      <c r="L49" s="44" t="str">
        <f aca="false">IF(E11= "","",E11)</f>
        <v>Královehradecký kraj, odbor investic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16" t="s">
        <v>32</v>
      </c>
      <c r="AJ49" s="23"/>
      <c r="AK49" s="23"/>
      <c r="AL49" s="23"/>
      <c r="AM49" s="52" t="str">
        <f aca="false">IF(E17="","",E17)</f>
        <v>KAVA spol.s r.o.</v>
      </c>
      <c r="AN49" s="52"/>
      <c r="AO49" s="52"/>
      <c r="AP49" s="52"/>
      <c r="AQ49" s="23"/>
      <c r="AR49" s="24"/>
      <c r="AS49" s="53" t="s">
        <v>53</v>
      </c>
      <c r="AT49" s="53"/>
      <c r="AU49" s="54"/>
      <c r="AV49" s="54"/>
      <c r="AW49" s="54"/>
      <c r="AX49" s="54"/>
      <c r="AY49" s="54"/>
      <c r="AZ49" s="54"/>
      <c r="BA49" s="54"/>
      <c r="BB49" s="54"/>
      <c r="BC49" s="54"/>
      <c r="BD49" s="55"/>
      <c r="BE49" s="23"/>
    </row>
    <row r="50" s="28" customFormat="true" ht="15.15" hidden="false" customHeight="true" outlineLevel="0" collapsed="false">
      <c r="A50" s="23"/>
      <c r="B50" s="24"/>
      <c r="C50" s="16" t="s">
        <v>30</v>
      </c>
      <c r="D50" s="23"/>
      <c r="E50" s="23"/>
      <c r="F50" s="23"/>
      <c r="G50" s="23"/>
      <c r="H50" s="23"/>
      <c r="I50" s="23"/>
      <c r="J50" s="23"/>
      <c r="K50" s="23"/>
      <c r="L50" s="44" t="str">
        <f aca="false">IF(E14= "Vyplň údaj","",E14)</f>
        <v/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16" t="s">
        <v>35</v>
      </c>
      <c r="AJ50" s="23"/>
      <c r="AK50" s="23"/>
      <c r="AL50" s="23"/>
      <c r="AM50" s="52" t="str">
        <f aca="false">IF(E20="","",E20)</f>
        <v/>
      </c>
      <c r="AN50" s="52"/>
      <c r="AO50" s="52"/>
      <c r="AP50" s="52"/>
      <c r="AQ50" s="23"/>
      <c r="AR50" s="24"/>
      <c r="AS50" s="53"/>
      <c r="AT50" s="53"/>
      <c r="AU50" s="56"/>
      <c r="AV50" s="56"/>
      <c r="AW50" s="56"/>
      <c r="AX50" s="56"/>
      <c r="AY50" s="56"/>
      <c r="AZ50" s="56"/>
      <c r="BA50" s="56"/>
      <c r="BB50" s="56"/>
      <c r="BC50" s="56"/>
      <c r="BD50" s="57"/>
      <c r="BE50" s="23"/>
    </row>
    <row r="51" s="28" customFormat="true" ht="10.8" hidden="false" customHeight="true" outlineLevel="0" collapsed="false">
      <c r="A51" s="23"/>
      <c r="B51" s="2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4"/>
      <c r="AS51" s="53"/>
      <c r="AT51" s="53"/>
      <c r="AU51" s="56"/>
      <c r="AV51" s="56"/>
      <c r="AW51" s="56"/>
      <c r="AX51" s="56"/>
      <c r="AY51" s="56"/>
      <c r="AZ51" s="56"/>
      <c r="BA51" s="56"/>
      <c r="BB51" s="56"/>
      <c r="BC51" s="56"/>
      <c r="BD51" s="57"/>
      <c r="BE51" s="23"/>
    </row>
    <row r="52" s="28" customFormat="true" ht="29.3" hidden="false" customHeight="true" outlineLevel="0" collapsed="false">
      <c r="A52" s="23"/>
      <c r="B52" s="24"/>
      <c r="C52" s="58" t="s">
        <v>54</v>
      </c>
      <c r="D52" s="58"/>
      <c r="E52" s="58"/>
      <c r="F52" s="58"/>
      <c r="G52" s="58"/>
      <c r="H52" s="59"/>
      <c r="I52" s="60" t="s">
        <v>55</v>
      </c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1" t="s">
        <v>56</v>
      </c>
      <c r="AH52" s="61"/>
      <c r="AI52" s="61"/>
      <c r="AJ52" s="61"/>
      <c r="AK52" s="61"/>
      <c r="AL52" s="61"/>
      <c r="AM52" s="61"/>
      <c r="AN52" s="60" t="s">
        <v>57</v>
      </c>
      <c r="AO52" s="60"/>
      <c r="AP52" s="60"/>
      <c r="AQ52" s="62" t="s">
        <v>58</v>
      </c>
      <c r="AR52" s="24"/>
      <c r="AS52" s="63" t="s">
        <v>59</v>
      </c>
      <c r="AT52" s="64" t="s">
        <v>60</v>
      </c>
      <c r="AU52" s="64" t="s">
        <v>61</v>
      </c>
      <c r="AV52" s="64" t="s">
        <v>62</v>
      </c>
      <c r="AW52" s="64" t="s">
        <v>63</v>
      </c>
      <c r="AX52" s="64" t="s">
        <v>64</v>
      </c>
      <c r="AY52" s="64" t="s">
        <v>65</v>
      </c>
      <c r="AZ52" s="64" t="s">
        <v>66</v>
      </c>
      <c r="BA52" s="64" t="s">
        <v>67</v>
      </c>
      <c r="BB52" s="64" t="s">
        <v>68</v>
      </c>
      <c r="BC52" s="64" t="s">
        <v>69</v>
      </c>
      <c r="BD52" s="65" t="s">
        <v>70</v>
      </c>
      <c r="BE52" s="23"/>
    </row>
    <row r="53" s="28" customFormat="true" ht="10.8" hidden="false" customHeight="true" outlineLevel="0" collapsed="false">
      <c r="A53" s="23"/>
      <c r="B53" s="24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4"/>
      <c r="AS53" s="66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8"/>
      <c r="BE53" s="23"/>
    </row>
    <row r="54" s="69" customFormat="true" ht="32.4" hidden="false" customHeight="true" outlineLevel="0" collapsed="false">
      <c r="B54" s="70"/>
      <c r="C54" s="71" t="s">
        <v>71</v>
      </c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3" t="n">
        <f aca="false">ROUND(AG55,2)</f>
        <v>0</v>
      </c>
      <c r="AH54" s="73"/>
      <c r="AI54" s="73"/>
      <c r="AJ54" s="73"/>
      <c r="AK54" s="73"/>
      <c r="AL54" s="73"/>
      <c r="AM54" s="73"/>
      <c r="AN54" s="74" t="n">
        <f aca="false">SUM(AG54,AT54)</f>
        <v>0</v>
      </c>
      <c r="AO54" s="74"/>
      <c r="AP54" s="74"/>
      <c r="AQ54" s="75"/>
      <c r="AR54" s="70"/>
      <c r="AS54" s="76" t="n">
        <f aca="false">ROUND(AS55,2)</f>
        <v>0</v>
      </c>
      <c r="AT54" s="77" t="n">
        <f aca="false">ROUND(SUM(AV54:AW54),2)</f>
        <v>0</v>
      </c>
      <c r="AU54" s="78" t="n">
        <f aca="false">ROUND(AU55,5)</f>
        <v>0</v>
      </c>
      <c r="AV54" s="77" t="n">
        <f aca="false">ROUND(AZ54*L29,2)</f>
        <v>0</v>
      </c>
      <c r="AW54" s="77" t="n">
        <f aca="false">ROUND(BA54*L30,2)</f>
        <v>0</v>
      </c>
      <c r="AX54" s="77" t="n">
        <f aca="false">ROUND(BB54*L29,2)</f>
        <v>0</v>
      </c>
      <c r="AY54" s="77" t="n">
        <f aca="false">ROUND(BC54*L30,2)</f>
        <v>0</v>
      </c>
      <c r="AZ54" s="77" t="n">
        <f aca="false">ROUND(AZ55,2)</f>
        <v>0</v>
      </c>
      <c r="BA54" s="77" t="n">
        <f aca="false">ROUND(BA55,2)</f>
        <v>0</v>
      </c>
      <c r="BB54" s="77" t="n">
        <f aca="false">ROUND(BB55,2)</f>
        <v>0</v>
      </c>
      <c r="BC54" s="77" t="n">
        <f aca="false">ROUND(BC55,2)</f>
        <v>0</v>
      </c>
      <c r="BD54" s="79" t="n">
        <f aca="false">ROUND(BD55,2)</f>
        <v>0</v>
      </c>
      <c r="BS54" s="80" t="s">
        <v>72</v>
      </c>
      <c r="BT54" s="80" t="s">
        <v>73</v>
      </c>
      <c r="BV54" s="80" t="s">
        <v>74</v>
      </c>
      <c r="BW54" s="80" t="s">
        <v>4</v>
      </c>
      <c r="BX54" s="80" t="s">
        <v>75</v>
      </c>
      <c r="CL54" s="80" t="s">
        <v>19</v>
      </c>
    </row>
    <row r="55" s="92" customFormat="true" ht="24.75" hidden="false" customHeight="true" outlineLevel="0" collapsed="false">
      <c r="A55" s="81" t="s">
        <v>76</v>
      </c>
      <c r="B55" s="82"/>
      <c r="C55" s="83"/>
      <c r="D55" s="84" t="s">
        <v>14</v>
      </c>
      <c r="E55" s="84"/>
      <c r="F55" s="84"/>
      <c r="G55" s="84"/>
      <c r="H55" s="84"/>
      <c r="I55" s="85"/>
      <c r="J55" s="84" t="s">
        <v>17</v>
      </c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6" t="n">
        <f aca="false">'2022_11a - Sociální rehab...'!J28</f>
        <v>0</v>
      </c>
      <c r="AH55" s="86"/>
      <c r="AI55" s="86"/>
      <c r="AJ55" s="86"/>
      <c r="AK55" s="86"/>
      <c r="AL55" s="86"/>
      <c r="AM55" s="86"/>
      <c r="AN55" s="86" t="n">
        <f aca="false">SUM(AG55,AT55)</f>
        <v>0</v>
      </c>
      <c r="AO55" s="86"/>
      <c r="AP55" s="86"/>
      <c r="AQ55" s="87" t="s">
        <v>77</v>
      </c>
      <c r="AR55" s="82"/>
      <c r="AS55" s="88" t="n">
        <v>0</v>
      </c>
      <c r="AT55" s="89" t="n">
        <f aca="false">ROUND(SUM(AV55:AW55),2)</f>
        <v>0</v>
      </c>
      <c r="AU55" s="90" t="n">
        <f aca="false">'2022_11a - Sociální rehab...'!P75</f>
        <v>0</v>
      </c>
      <c r="AV55" s="89" t="n">
        <f aca="false">'2022_11a - Sociální rehab...'!J31</f>
        <v>0</v>
      </c>
      <c r="AW55" s="89" t="n">
        <f aca="false">'2022_11a - Sociální rehab...'!J32</f>
        <v>0</v>
      </c>
      <c r="AX55" s="89" t="n">
        <f aca="false">'2022_11a - Sociální rehab...'!J33</f>
        <v>0</v>
      </c>
      <c r="AY55" s="89" t="n">
        <f aca="false">'2022_11a - Sociální rehab...'!J34</f>
        <v>0</v>
      </c>
      <c r="AZ55" s="89" t="n">
        <f aca="false">'2022_11a - Sociální rehab...'!F31</f>
        <v>0</v>
      </c>
      <c r="BA55" s="89" t="n">
        <f aca="false">'2022_11a - Sociální rehab...'!F32</f>
        <v>0</v>
      </c>
      <c r="BB55" s="89" t="n">
        <f aca="false">'2022_11a - Sociální rehab...'!F33</f>
        <v>0</v>
      </c>
      <c r="BC55" s="89" t="n">
        <f aca="false">'2022_11a - Sociální rehab...'!F34</f>
        <v>0</v>
      </c>
      <c r="BD55" s="91" t="n">
        <f aca="false">'2022_11a - Sociální rehab...'!F35</f>
        <v>0</v>
      </c>
      <c r="BT55" s="93" t="s">
        <v>78</v>
      </c>
      <c r="BU55" s="93" t="s">
        <v>79</v>
      </c>
      <c r="BV55" s="93" t="s">
        <v>74</v>
      </c>
      <c r="BW55" s="93" t="s">
        <v>4</v>
      </c>
      <c r="BX55" s="93" t="s">
        <v>75</v>
      </c>
      <c r="CL55" s="93" t="s">
        <v>19</v>
      </c>
    </row>
    <row r="56" s="28" customFormat="true" ht="30" hidden="false" customHeight="true" outlineLevel="0" collapsed="false">
      <c r="A56" s="23"/>
      <c r="B56" s="24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4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</row>
    <row r="57" s="28" customFormat="true" ht="6.95" hidden="false" customHeight="true" outlineLevel="0" collapsed="false">
      <c r="A57" s="23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24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</row>
  </sheetData>
  <mergeCells count="42">
    <mergeCell ref="AR2:BE2"/>
    <mergeCell ref="K5:AO5"/>
    <mergeCell ref="BE5:BE32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G54:AM54"/>
    <mergeCell ref="AN54:AP54"/>
    <mergeCell ref="D55:H55"/>
    <mergeCell ref="J55:AF55"/>
    <mergeCell ref="AG55:AM55"/>
    <mergeCell ref="AN55:AP55"/>
  </mergeCells>
  <hyperlinks>
    <hyperlink ref="A55" location="'2022_11a - Sociální rehab...'!C2" display="/"/>
  </hyperlink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BM10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96" activeCellId="0" sqref="96:96"/>
    </sheetView>
  </sheetViews>
  <sheetFormatPr defaultColWidth="8.5078125" defaultRowHeight="12.8" zeroHeight="false" outlineLevelRow="0" outlineLevelCol="0"/>
  <cols>
    <col collapsed="false" customWidth="true" hidden="false" outlineLevel="0" max="1" min="1" style="1" width="8.34"/>
    <col collapsed="false" customWidth="true" hidden="false" outlineLevel="0" max="2" min="2" style="1" width="1.17"/>
    <col collapsed="false" customWidth="true" hidden="false" outlineLevel="0" max="3" min="3" style="1" width="4.16"/>
    <col collapsed="false" customWidth="true" hidden="false" outlineLevel="0" max="4" min="4" style="1" width="4.34"/>
    <col collapsed="false" customWidth="true" hidden="false" outlineLevel="0" max="5" min="5" style="1" width="17.15"/>
    <col collapsed="false" customWidth="true" hidden="false" outlineLevel="0" max="6" min="6" style="1" width="50.83"/>
    <col collapsed="false" customWidth="true" hidden="false" outlineLevel="0" max="7" min="7" style="1" width="7.5"/>
    <col collapsed="false" customWidth="true" hidden="false" outlineLevel="0" max="8" min="8" style="1" width="14"/>
    <col collapsed="false" customWidth="true" hidden="false" outlineLevel="0" max="9" min="9" style="1" width="15.83"/>
    <col collapsed="false" customWidth="true" hidden="false" outlineLevel="0" max="11" min="10" style="1" width="22.34"/>
    <col collapsed="false" customWidth="true" hidden="false" outlineLevel="0" max="12" min="12" style="1" width="9.34"/>
    <col collapsed="false" customWidth="true" hidden="true" outlineLevel="0" max="13" min="13" style="1" width="10.83"/>
    <col collapsed="false" customWidth="true" hidden="true" outlineLevel="0" max="14" min="14" style="1" width="9.34"/>
    <col collapsed="false" customWidth="true" hidden="true" outlineLevel="0" max="20" min="15" style="1" width="14.16"/>
    <col collapsed="false" customWidth="true" hidden="true" outlineLevel="0" max="21" min="21" style="1" width="16.34"/>
    <col collapsed="false" customWidth="true" hidden="false" outlineLevel="0" max="22" min="22" style="1" width="12.34"/>
    <col collapsed="false" customWidth="true" hidden="false" outlineLevel="0" max="23" min="23" style="1" width="16.34"/>
    <col collapsed="false" customWidth="true" hidden="false" outlineLevel="0" max="24" min="24" style="1" width="12.34"/>
    <col collapsed="false" customWidth="true" hidden="false" outlineLevel="0" max="25" min="25" style="1" width="15"/>
    <col collapsed="false" customWidth="true" hidden="false" outlineLevel="0" max="26" min="26" style="1" width="11"/>
    <col collapsed="false" customWidth="true" hidden="false" outlineLevel="0" max="27" min="27" style="1" width="15"/>
    <col collapsed="false" customWidth="true" hidden="false" outlineLevel="0" max="28" min="28" style="1" width="16.34"/>
    <col collapsed="false" customWidth="true" hidden="false" outlineLevel="0" max="29" min="29" style="1" width="11"/>
    <col collapsed="false" customWidth="true" hidden="false" outlineLevel="0" max="30" min="30" style="1" width="15"/>
    <col collapsed="false" customWidth="true" hidden="false" outlineLevel="0" max="31" min="31" style="1" width="16.34"/>
    <col collapsed="false" customWidth="true" hidden="true" outlineLevel="0" max="65" min="44" style="1" width="9.34"/>
  </cols>
  <sheetData>
    <row r="2" s="1" customFormat="true" ht="36.95" hidden="false" customHeight="true" outlineLevel="0" collapsed="false">
      <c r="L2" s="3" t="s">
        <v>5</v>
      </c>
      <c r="M2" s="3"/>
      <c r="N2" s="3"/>
      <c r="O2" s="3"/>
      <c r="P2" s="3"/>
      <c r="Q2" s="3"/>
      <c r="R2" s="3"/>
      <c r="S2" s="3"/>
      <c r="T2" s="3"/>
      <c r="U2" s="3"/>
      <c r="V2" s="3"/>
      <c r="AT2" s="4" t="s">
        <v>4</v>
      </c>
    </row>
    <row r="3" s="1" customFormat="true" ht="6.95" hidden="false" customHeight="true" outlineLevel="0" collapsed="false">
      <c r="B3" s="5"/>
      <c r="C3" s="6"/>
      <c r="D3" s="6"/>
      <c r="E3" s="6"/>
      <c r="F3" s="6"/>
      <c r="G3" s="6"/>
      <c r="H3" s="6"/>
      <c r="I3" s="6"/>
      <c r="J3" s="6"/>
      <c r="K3" s="6"/>
      <c r="L3" s="7"/>
      <c r="AT3" s="4" t="s">
        <v>80</v>
      </c>
    </row>
    <row r="4" s="1" customFormat="true" ht="24.95" hidden="false" customHeight="true" outlineLevel="0" collapsed="false">
      <c r="B4" s="7"/>
      <c r="D4" s="8" t="s">
        <v>81</v>
      </c>
      <c r="L4" s="7"/>
      <c r="M4" s="94" t="s">
        <v>10</v>
      </c>
      <c r="AT4" s="4" t="s">
        <v>3</v>
      </c>
    </row>
    <row r="5" s="1" customFormat="true" ht="6.95" hidden="false" customHeight="true" outlineLevel="0" collapsed="false">
      <c r="B5" s="7"/>
      <c r="L5" s="7"/>
    </row>
    <row r="6" s="28" customFormat="true" ht="12" hidden="false" customHeight="true" outlineLevel="0" collapsed="false">
      <c r="A6" s="23"/>
      <c r="B6" s="24"/>
      <c r="C6" s="23"/>
      <c r="D6" s="16" t="s">
        <v>16</v>
      </c>
      <c r="E6" s="23"/>
      <c r="F6" s="23"/>
      <c r="G6" s="23"/>
      <c r="H6" s="23"/>
      <c r="I6" s="23"/>
      <c r="J6" s="23"/>
      <c r="K6" s="23"/>
      <c r="L6" s="95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="28" customFormat="true" ht="16.5" hidden="false" customHeight="true" outlineLevel="0" collapsed="false">
      <c r="A7" s="23"/>
      <c r="B7" s="24"/>
      <c r="C7" s="23"/>
      <c r="D7" s="23"/>
      <c r="E7" s="49" t="s">
        <v>17</v>
      </c>
      <c r="F7" s="49"/>
      <c r="G7" s="49"/>
      <c r="H7" s="49"/>
      <c r="I7" s="23"/>
      <c r="J7" s="23"/>
      <c r="K7" s="23"/>
      <c r="L7" s="95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</row>
    <row r="8" s="28" customFormat="true" ht="12.8" hidden="false" customHeight="false" outlineLevel="0" collapsed="false">
      <c r="A8" s="23"/>
      <c r="B8" s="24"/>
      <c r="C8" s="23"/>
      <c r="D8" s="23"/>
      <c r="E8" s="23"/>
      <c r="F8" s="23"/>
      <c r="G8" s="23"/>
      <c r="H8" s="23"/>
      <c r="I8" s="23"/>
      <c r="J8" s="23"/>
      <c r="K8" s="23"/>
      <c r="L8" s="95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</row>
    <row r="9" s="28" customFormat="true" ht="12" hidden="false" customHeight="true" outlineLevel="0" collapsed="false">
      <c r="A9" s="23"/>
      <c r="B9" s="24"/>
      <c r="C9" s="23"/>
      <c r="D9" s="16" t="s">
        <v>18</v>
      </c>
      <c r="E9" s="23"/>
      <c r="F9" s="17" t="s">
        <v>19</v>
      </c>
      <c r="G9" s="23"/>
      <c r="H9" s="23"/>
      <c r="I9" s="16" t="s">
        <v>20</v>
      </c>
      <c r="J9" s="17" t="s">
        <v>21</v>
      </c>
      <c r="K9" s="23"/>
      <c r="L9" s="95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="28" customFormat="true" ht="12" hidden="false" customHeight="true" outlineLevel="0" collapsed="false">
      <c r="A10" s="23"/>
      <c r="B10" s="24"/>
      <c r="C10" s="23"/>
      <c r="D10" s="16" t="s">
        <v>22</v>
      </c>
      <c r="E10" s="23"/>
      <c r="F10" s="17" t="s">
        <v>23</v>
      </c>
      <c r="G10" s="23"/>
      <c r="H10" s="23"/>
      <c r="I10" s="16" t="s">
        <v>24</v>
      </c>
      <c r="J10" s="96" t="str">
        <f aca="false">'Rekapitulace stavby'!AN8</f>
        <v>14. 01. 2025</v>
      </c>
      <c r="K10" s="23"/>
      <c r="L10" s="95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="28" customFormat="true" ht="10.8" hidden="false" customHeight="true" outlineLevel="0" collapsed="false">
      <c r="A11" s="23"/>
      <c r="B11" s="24"/>
      <c r="C11" s="23"/>
      <c r="D11" s="23"/>
      <c r="E11" s="23"/>
      <c r="F11" s="23"/>
      <c r="G11" s="23"/>
      <c r="H11" s="23"/>
      <c r="I11" s="23"/>
      <c r="J11" s="23"/>
      <c r="K11" s="23"/>
      <c r="L11" s="95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</row>
    <row r="12" s="28" customFormat="true" ht="12" hidden="false" customHeight="true" outlineLevel="0" collapsed="false">
      <c r="A12" s="23"/>
      <c r="B12" s="24"/>
      <c r="C12" s="23"/>
      <c r="D12" s="16" t="s">
        <v>26</v>
      </c>
      <c r="E12" s="23"/>
      <c r="F12" s="23"/>
      <c r="G12" s="23"/>
      <c r="H12" s="23"/>
      <c r="I12" s="16" t="s">
        <v>27</v>
      </c>
      <c r="J12" s="17"/>
      <c r="K12" s="23"/>
      <c r="L12" s="95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="28" customFormat="true" ht="18" hidden="false" customHeight="true" outlineLevel="0" collapsed="false">
      <c r="A13" s="23"/>
      <c r="B13" s="24"/>
      <c r="C13" s="23"/>
      <c r="D13" s="23"/>
      <c r="E13" s="17" t="s">
        <v>28</v>
      </c>
      <c r="F13" s="23"/>
      <c r="G13" s="23"/>
      <c r="H13" s="23"/>
      <c r="I13" s="16" t="s">
        <v>29</v>
      </c>
      <c r="J13" s="17"/>
      <c r="K13" s="23"/>
      <c r="L13" s="95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="28" customFormat="true" ht="6.95" hidden="false" customHeight="true" outlineLevel="0" collapsed="false">
      <c r="A14" s="23"/>
      <c r="B14" s="24"/>
      <c r="C14" s="23"/>
      <c r="D14" s="23"/>
      <c r="E14" s="23"/>
      <c r="F14" s="23"/>
      <c r="G14" s="23"/>
      <c r="H14" s="23"/>
      <c r="I14" s="23"/>
      <c r="J14" s="23"/>
      <c r="K14" s="23"/>
      <c r="L14" s="95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="28" customFormat="true" ht="12" hidden="false" customHeight="true" outlineLevel="0" collapsed="false">
      <c r="A15" s="23"/>
      <c r="B15" s="24"/>
      <c r="C15" s="23"/>
      <c r="D15" s="16" t="s">
        <v>30</v>
      </c>
      <c r="E15" s="23"/>
      <c r="F15" s="23"/>
      <c r="G15" s="23"/>
      <c r="H15" s="23"/>
      <c r="I15" s="16" t="s">
        <v>27</v>
      </c>
      <c r="J15" s="18" t="str">
        <f aca="false">'Rekapitulace stavby'!AN13</f>
        <v>Vyplň údaj</v>
      </c>
      <c r="K15" s="23"/>
      <c r="L15" s="95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="28" customFormat="true" ht="18" hidden="false" customHeight="true" outlineLevel="0" collapsed="false">
      <c r="A16" s="23"/>
      <c r="B16" s="24"/>
      <c r="C16" s="23"/>
      <c r="D16" s="23"/>
      <c r="E16" s="97" t="str">
        <f aca="false">'Rekapitulace stavby'!E14</f>
        <v>Vyplň údaj</v>
      </c>
      <c r="F16" s="97"/>
      <c r="G16" s="97"/>
      <c r="H16" s="97"/>
      <c r="I16" s="16" t="s">
        <v>29</v>
      </c>
      <c r="J16" s="18" t="str">
        <f aca="false">'Rekapitulace stavby'!AN14</f>
        <v>Vyplň údaj</v>
      </c>
      <c r="K16" s="23"/>
      <c r="L16" s="95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="28" customFormat="true" ht="6.95" hidden="false" customHeight="true" outlineLevel="0" collapsed="false">
      <c r="A17" s="23"/>
      <c r="B17" s="24"/>
      <c r="C17" s="23"/>
      <c r="D17" s="23"/>
      <c r="E17" s="23"/>
      <c r="F17" s="23"/>
      <c r="G17" s="23"/>
      <c r="H17" s="23"/>
      <c r="I17" s="23"/>
      <c r="J17" s="23"/>
      <c r="K17" s="23"/>
      <c r="L17" s="95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</row>
    <row r="18" s="28" customFormat="true" ht="12" hidden="false" customHeight="true" outlineLevel="0" collapsed="false">
      <c r="A18" s="23"/>
      <c r="B18" s="24"/>
      <c r="C18" s="23"/>
      <c r="D18" s="16" t="s">
        <v>32</v>
      </c>
      <c r="E18" s="23"/>
      <c r="F18" s="23"/>
      <c r="G18" s="23"/>
      <c r="H18" s="23"/>
      <c r="I18" s="16" t="s">
        <v>27</v>
      </c>
      <c r="J18" s="17"/>
      <c r="K18" s="23"/>
      <c r="L18" s="95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="28" customFormat="true" ht="18" hidden="false" customHeight="true" outlineLevel="0" collapsed="false">
      <c r="A19" s="23"/>
      <c r="B19" s="24"/>
      <c r="C19" s="23"/>
      <c r="D19" s="23"/>
      <c r="E19" s="17" t="s">
        <v>33</v>
      </c>
      <c r="F19" s="23"/>
      <c r="G19" s="23"/>
      <c r="H19" s="23"/>
      <c r="I19" s="16" t="s">
        <v>29</v>
      </c>
      <c r="J19" s="17"/>
      <c r="K19" s="23"/>
      <c r="L19" s="95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="28" customFormat="true" ht="6.95" hidden="false" customHeight="true" outlineLevel="0" collapsed="false">
      <c r="A20" s="23"/>
      <c r="B20" s="24"/>
      <c r="C20" s="23"/>
      <c r="D20" s="23"/>
      <c r="E20" s="23"/>
      <c r="F20" s="23"/>
      <c r="G20" s="23"/>
      <c r="H20" s="23"/>
      <c r="I20" s="23"/>
      <c r="J20" s="23"/>
      <c r="K20" s="23"/>
      <c r="L20" s="95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="28" customFormat="true" ht="12" hidden="false" customHeight="true" outlineLevel="0" collapsed="false">
      <c r="A21" s="23"/>
      <c r="B21" s="24"/>
      <c r="C21" s="23"/>
      <c r="D21" s="16" t="s">
        <v>35</v>
      </c>
      <c r="E21" s="23"/>
      <c r="F21" s="23"/>
      <c r="G21" s="23"/>
      <c r="H21" s="23"/>
      <c r="I21" s="16" t="s">
        <v>27</v>
      </c>
      <c r="J21" s="17" t="s">
        <v>36</v>
      </c>
      <c r="K21" s="23"/>
      <c r="L21" s="95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="28" customFormat="true" ht="18" hidden="false" customHeight="true" outlineLevel="0" collapsed="false">
      <c r="A22" s="23"/>
      <c r="B22" s="24"/>
      <c r="C22" s="23"/>
      <c r="D22" s="23"/>
      <c r="E22" s="17"/>
      <c r="F22" s="23"/>
      <c r="G22" s="23"/>
      <c r="H22" s="23"/>
      <c r="I22" s="16" t="s">
        <v>29</v>
      </c>
      <c r="J22" s="17"/>
      <c r="K22" s="23"/>
      <c r="L22" s="95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="28" customFormat="true" ht="6.95" hidden="false" customHeight="true" outlineLevel="0" collapsed="false">
      <c r="A23" s="23"/>
      <c r="B23" s="24"/>
      <c r="C23" s="23"/>
      <c r="D23" s="23"/>
      <c r="E23" s="23"/>
      <c r="F23" s="23"/>
      <c r="G23" s="23"/>
      <c r="H23" s="23"/>
      <c r="I23" s="23"/>
      <c r="J23" s="23"/>
      <c r="K23" s="23"/>
      <c r="L23" s="95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="28" customFormat="true" ht="12" hidden="false" customHeight="true" outlineLevel="0" collapsed="false">
      <c r="A24" s="23"/>
      <c r="B24" s="24"/>
      <c r="C24" s="23"/>
      <c r="D24" s="16" t="s">
        <v>37</v>
      </c>
      <c r="E24" s="23"/>
      <c r="F24" s="23"/>
      <c r="G24" s="23"/>
      <c r="H24" s="23"/>
      <c r="I24" s="23"/>
      <c r="J24" s="23"/>
      <c r="K24" s="23"/>
      <c r="L24" s="95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="101" customFormat="true" ht="143.25" hidden="false" customHeight="true" outlineLevel="0" collapsed="false">
      <c r="A25" s="98"/>
      <c r="B25" s="99"/>
      <c r="C25" s="98"/>
      <c r="D25" s="98"/>
      <c r="E25" s="21" t="s">
        <v>82</v>
      </c>
      <c r="F25" s="21"/>
      <c r="G25" s="21"/>
      <c r="H25" s="21"/>
      <c r="I25" s="98"/>
      <c r="J25" s="98"/>
      <c r="K25" s="98"/>
      <c r="L25" s="100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="28" customFormat="true" ht="6.95" hidden="false" customHeight="true" outlineLevel="0" collapsed="false">
      <c r="A26" s="23"/>
      <c r="B26" s="24"/>
      <c r="C26" s="23"/>
      <c r="D26" s="23"/>
      <c r="E26" s="23"/>
      <c r="F26" s="23"/>
      <c r="G26" s="23"/>
      <c r="H26" s="23"/>
      <c r="I26" s="23"/>
      <c r="J26" s="23"/>
      <c r="K26" s="23"/>
      <c r="L26" s="95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="28" customFormat="true" ht="6.95" hidden="false" customHeight="true" outlineLevel="0" collapsed="false">
      <c r="A27" s="23"/>
      <c r="B27" s="24"/>
      <c r="C27" s="23"/>
      <c r="D27" s="67"/>
      <c r="E27" s="67"/>
      <c r="F27" s="67"/>
      <c r="G27" s="67"/>
      <c r="H27" s="67"/>
      <c r="I27" s="67"/>
      <c r="J27" s="67"/>
      <c r="K27" s="67"/>
      <c r="L27" s="95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="28" customFormat="true" ht="25.45" hidden="false" customHeight="true" outlineLevel="0" collapsed="false">
      <c r="A28" s="23"/>
      <c r="B28" s="24"/>
      <c r="C28" s="23"/>
      <c r="D28" s="102" t="s">
        <v>39</v>
      </c>
      <c r="E28" s="23"/>
      <c r="F28" s="23"/>
      <c r="G28" s="23"/>
      <c r="H28" s="23"/>
      <c r="I28" s="23"/>
      <c r="J28" s="103" t="n">
        <f aca="false">ROUND(J75, 2)</f>
        <v>0</v>
      </c>
      <c r="K28" s="23"/>
      <c r="L28" s="95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="28" customFormat="true" ht="6.95" hidden="false" customHeight="true" outlineLevel="0" collapsed="false">
      <c r="A29" s="23"/>
      <c r="B29" s="24"/>
      <c r="C29" s="23"/>
      <c r="D29" s="67"/>
      <c r="E29" s="67"/>
      <c r="F29" s="67"/>
      <c r="G29" s="67"/>
      <c r="H29" s="67"/>
      <c r="I29" s="67"/>
      <c r="J29" s="67"/>
      <c r="K29" s="67"/>
      <c r="L29" s="95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="28" customFormat="true" ht="14.4" hidden="false" customHeight="true" outlineLevel="0" collapsed="false">
      <c r="A30" s="23"/>
      <c r="B30" s="24"/>
      <c r="C30" s="23"/>
      <c r="D30" s="23"/>
      <c r="E30" s="23"/>
      <c r="F30" s="104" t="s">
        <v>41</v>
      </c>
      <c r="G30" s="23"/>
      <c r="H30" s="23"/>
      <c r="I30" s="104" t="s">
        <v>40</v>
      </c>
      <c r="J30" s="104" t="s">
        <v>42</v>
      </c>
      <c r="K30" s="23"/>
      <c r="L30" s="95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="28" customFormat="true" ht="14.4" hidden="false" customHeight="true" outlineLevel="0" collapsed="false">
      <c r="A31" s="23"/>
      <c r="B31" s="24"/>
      <c r="C31" s="23"/>
      <c r="D31" s="105" t="s">
        <v>43</v>
      </c>
      <c r="E31" s="16" t="s">
        <v>44</v>
      </c>
      <c r="F31" s="106" t="n">
        <f aca="false">ROUND((SUM(BE75:BE101)),  2)</f>
        <v>0</v>
      </c>
      <c r="G31" s="23"/>
      <c r="H31" s="23"/>
      <c r="I31" s="107" t="n">
        <v>0.21</v>
      </c>
      <c r="J31" s="106" t="n">
        <f aca="false">ROUND(((SUM(BE75:BE101))*I31),  2)</f>
        <v>0</v>
      </c>
      <c r="K31" s="23"/>
      <c r="L31" s="95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</row>
    <row r="32" s="28" customFormat="true" ht="14.4" hidden="false" customHeight="true" outlineLevel="0" collapsed="false">
      <c r="A32" s="23"/>
      <c r="B32" s="24"/>
      <c r="C32" s="23"/>
      <c r="D32" s="23"/>
      <c r="E32" s="16" t="s">
        <v>45</v>
      </c>
      <c r="F32" s="106" t="n">
        <f aca="false">ROUND((SUM(BF75:BF101)),  2)</f>
        <v>0</v>
      </c>
      <c r="G32" s="23"/>
      <c r="H32" s="23"/>
      <c r="I32" s="107" t="n">
        <v>0.12</v>
      </c>
      <c r="J32" s="106" t="n">
        <f aca="false">ROUND(((SUM(BF75:BF101))*I32),  2)</f>
        <v>0</v>
      </c>
      <c r="K32" s="23"/>
      <c r="L32" s="95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="28" customFormat="true" ht="14.4" hidden="true" customHeight="true" outlineLevel="0" collapsed="false">
      <c r="A33" s="23"/>
      <c r="B33" s="24"/>
      <c r="C33" s="23"/>
      <c r="D33" s="23"/>
      <c r="E33" s="16" t="s">
        <v>46</v>
      </c>
      <c r="F33" s="106" t="n">
        <f aca="false">ROUND((SUM(BG75:BG101)),  2)</f>
        <v>0</v>
      </c>
      <c r="G33" s="23"/>
      <c r="H33" s="23"/>
      <c r="I33" s="107" t="n">
        <v>0.21</v>
      </c>
      <c r="J33" s="106" t="n">
        <f aca="false">0</f>
        <v>0</v>
      </c>
      <c r="K33" s="23"/>
      <c r="L33" s="95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="28" customFormat="true" ht="14.4" hidden="true" customHeight="true" outlineLevel="0" collapsed="false">
      <c r="A34" s="23"/>
      <c r="B34" s="24"/>
      <c r="C34" s="23"/>
      <c r="D34" s="23"/>
      <c r="E34" s="16" t="s">
        <v>47</v>
      </c>
      <c r="F34" s="106" t="n">
        <f aca="false">ROUND((SUM(BH75:BH101)),  2)</f>
        <v>0</v>
      </c>
      <c r="G34" s="23"/>
      <c r="H34" s="23"/>
      <c r="I34" s="107" t="n">
        <v>0.12</v>
      </c>
      <c r="J34" s="106" t="n">
        <f aca="false">0</f>
        <v>0</v>
      </c>
      <c r="K34" s="23"/>
      <c r="L34" s="95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="28" customFormat="true" ht="14.4" hidden="true" customHeight="true" outlineLevel="0" collapsed="false">
      <c r="A35" s="23"/>
      <c r="B35" s="24"/>
      <c r="C35" s="23"/>
      <c r="D35" s="23"/>
      <c r="E35" s="16" t="s">
        <v>48</v>
      </c>
      <c r="F35" s="106" t="n">
        <f aca="false">ROUND((SUM(BI75:BI101)),  2)</f>
        <v>0</v>
      </c>
      <c r="G35" s="23"/>
      <c r="H35" s="23"/>
      <c r="I35" s="107" t="n">
        <v>0</v>
      </c>
      <c r="J35" s="106" t="n">
        <f aca="false">0</f>
        <v>0</v>
      </c>
      <c r="K35" s="23"/>
      <c r="L35" s="95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="28" customFormat="true" ht="6.95" hidden="false" customHeight="true" outlineLevel="0" collapsed="false">
      <c r="A36" s="23"/>
      <c r="B36" s="24"/>
      <c r="C36" s="23"/>
      <c r="D36" s="23"/>
      <c r="E36" s="23"/>
      <c r="F36" s="23"/>
      <c r="G36" s="23"/>
      <c r="H36" s="23"/>
      <c r="I36" s="23"/>
      <c r="J36" s="23"/>
      <c r="K36" s="23"/>
      <c r="L36" s="95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="28" customFormat="true" ht="25.45" hidden="false" customHeight="true" outlineLevel="0" collapsed="false">
      <c r="A37" s="23"/>
      <c r="B37" s="24"/>
      <c r="C37" s="108"/>
      <c r="D37" s="109" t="s">
        <v>49</v>
      </c>
      <c r="E37" s="59"/>
      <c r="F37" s="59"/>
      <c r="G37" s="110" t="s">
        <v>50</v>
      </c>
      <c r="H37" s="111" t="s">
        <v>51</v>
      </c>
      <c r="I37" s="59"/>
      <c r="J37" s="112" t="n">
        <f aca="false">SUM(J28:J35)</f>
        <v>0</v>
      </c>
      <c r="K37" s="113"/>
      <c r="L37" s="95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="28" customFormat="true" ht="14.4" hidden="false" customHeight="true" outlineLevel="0" collapsed="false">
      <c r="A38" s="23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95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42" s="28" customFormat="true" ht="6.95" hidden="false" customHeight="true" outlineLevel="0" collapsed="false">
      <c r="A42" s="23"/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95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</row>
    <row r="43" s="28" customFormat="true" ht="24.95" hidden="false" customHeight="true" outlineLevel="0" collapsed="false">
      <c r="A43" s="23"/>
      <c r="B43" s="24"/>
      <c r="C43" s="8" t="s">
        <v>83</v>
      </c>
      <c r="D43" s="23"/>
      <c r="E43" s="23"/>
      <c r="F43" s="23"/>
      <c r="G43" s="23"/>
      <c r="H43" s="23"/>
      <c r="I43" s="23"/>
      <c r="J43" s="23"/>
      <c r="K43" s="23"/>
      <c r="L43" s="95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</row>
    <row r="44" s="28" customFormat="true" ht="6.95" hidden="false" customHeight="true" outlineLevel="0" collapsed="false">
      <c r="A44" s="23"/>
      <c r="B44" s="24"/>
      <c r="C44" s="23"/>
      <c r="D44" s="23"/>
      <c r="E44" s="23"/>
      <c r="F44" s="23"/>
      <c r="G44" s="23"/>
      <c r="H44" s="23"/>
      <c r="I44" s="23"/>
      <c r="J44" s="23"/>
      <c r="K44" s="23"/>
      <c r="L44" s="95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</row>
    <row r="45" s="28" customFormat="true" ht="12" hidden="false" customHeight="true" outlineLevel="0" collapsed="false">
      <c r="A45" s="23"/>
      <c r="B45" s="24"/>
      <c r="C45" s="16" t="s">
        <v>16</v>
      </c>
      <c r="D45" s="23"/>
      <c r="E45" s="23"/>
      <c r="F45" s="23"/>
      <c r="G45" s="23"/>
      <c r="H45" s="23"/>
      <c r="I45" s="23"/>
      <c r="J45" s="23"/>
      <c r="K45" s="23"/>
      <c r="L45" s="95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</row>
    <row r="46" s="28" customFormat="true" ht="16.5" hidden="false" customHeight="true" outlineLevel="0" collapsed="false">
      <c r="A46" s="23"/>
      <c r="B46" s="24"/>
      <c r="C46" s="23"/>
      <c r="D46" s="23"/>
      <c r="E46" s="49" t="str">
        <f aca="false">E7</f>
        <v>Sociální rehabilitace Prokopa Holého - vybavení elektronikou</v>
      </c>
      <c r="F46" s="49"/>
      <c r="G46" s="49"/>
      <c r="H46" s="49"/>
      <c r="I46" s="23"/>
      <c r="J46" s="23"/>
      <c r="K46" s="23"/>
      <c r="L46" s="95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</row>
    <row r="47" s="28" customFormat="true" ht="6.95" hidden="false" customHeight="true" outlineLevel="0" collapsed="false">
      <c r="A47" s="23"/>
      <c r="B47" s="24"/>
      <c r="C47" s="23"/>
      <c r="D47" s="23"/>
      <c r="E47" s="23"/>
      <c r="F47" s="23"/>
      <c r="G47" s="23"/>
      <c r="H47" s="23"/>
      <c r="I47" s="23"/>
      <c r="J47" s="23"/>
      <c r="K47" s="23"/>
      <c r="L47" s="95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</row>
    <row r="48" s="28" customFormat="true" ht="12" hidden="false" customHeight="true" outlineLevel="0" collapsed="false">
      <c r="A48" s="23"/>
      <c r="B48" s="24"/>
      <c r="C48" s="16" t="s">
        <v>22</v>
      </c>
      <c r="D48" s="23"/>
      <c r="E48" s="23"/>
      <c r="F48" s="17" t="str">
        <f aca="false">F10</f>
        <v>Prokopa Holéhe č.p.221</v>
      </c>
      <c r="G48" s="23"/>
      <c r="H48" s="23"/>
      <c r="I48" s="16" t="s">
        <v>24</v>
      </c>
      <c r="J48" s="96" t="str">
        <f aca="false">IF(J10="","",J10)</f>
        <v>14. 01. 2025</v>
      </c>
      <c r="K48" s="23"/>
      <c r="L48" s="95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="28" customFormat="true" ht="6.95" hidden="false" customHeight="true" outlineLevel="0" collapsed="false">
      <c r="A49" s="23"/>
      <c r="B49" s="24"/>
      <c r="C49" s="23"/>
      <c r="D49" s="23"/>
      <c r="E49" s="23"/>
      <c r="F49" s="23"/>
      <c r="G49" s="23"/>
      <c r="H49" s="23"/>
      <c r="I49" s="23"/>
      <c r="J49" s="23"/>
      <c r="K49" s="23"/>
      <c r="L49" s="95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="28" customFormat="true" ht="15.15" hidden="false" customHeight="true" outlineLevel="0" collapsed="false">
      <c r="A50" s="23"/>
      <c r="B50" s="24"/>
      <c r="C50" s="16" t="s">
        <v>26</v>
      </c>
      <c r="D50" s="23"/>
      <c r="E50" s="23"/>
      <c r="F50" s="17" t="str">
        <f aca="false">E13</f>
        <v>Královehradecký kraj, odbor investic</v>
      </c>
      <c r="G50" s="23"/>
      <c r="H50" s="23"/>
      <c r="I50" s="16" t="s">
        <v>32</v>
      </c>
      <c r="J50" s="114" t="str">
        <f aca="false">E19</f>
        <v>KAVA spol.s r.o.</v>
      </c>
      <c r="K50" s="23"/>
      <c r="L50" s="95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="28" customFormat="true" ht="15.15" hidden="false" customHeight="true" outlineLevel="0" collapsed="false">
      <c r="A51" s="23"/>
      <c r="B51" s="24"/>
      <c r="C51" s="16" t="s">
        <v>30</v>
      </c>
      <c r="D51" s="23"/>
      <c r="E51" s="23"/>
      <c r="F51" s="17" t="str">
        <f aca="false">IF(E16="","",E16)</f>
        <v>Vyplň údaj</v>
      </c>
      <c r="G51" s="23"/>
      <c r="H51" s="23"/>
      <c r="I51" s="16" t="s">
        <v>35</v>
      </c>
      <c r="J51" s="114" t="n">
        <f aca="false">E22</f>
        <v>0</v>
      </c>
      <c r="K51" s="23"/>
      <c r="L51" s="95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s="28" customFormat="true" ht="10.3" hidden="false" customHeight="true" outlineLevel="0" collapsed="false">
      <c r="A52" s="23"/>
      <c r="B52" s="24"/>
      <c r="C52" s="23"/>
      <c r="D52" s="23"/>
      <c r="E52" s="23"/>
      <c r="F52" s="23"/>
      <c r="G52" s="23"/>
      <c r="H52" s="23"/>
      <c r="I52" s="23"/>
      <c r="J52" s="23"/>
      <c r="K52" s="23"/>
      <c r="L52" s="95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  <row r="53" s="28" customFormat="true" ht="29.3" hidden="false" customHeight="true" outlineLevel="0" collapsed="false">
      <c r="A53" s="23"/>
      <c r="B53" s="24"/>
      <c r="C53" s="115" t="s">
        <v>84</v>
      </c>
      <c r="D53" s="108"/>
      <c r="E53" s="108"/>
      <c r="F53" s="108"/>
      <c r="G53" s="108"/>
      <c r="H53" s="108"/>
      <c r="I53" s="108"/>
      <c r="J53" s="116" t="s">
        <v>85</v>
      </c>
      <c r="K53" s="108"/>
      <c r="L53" s="95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</row>
    <row r="54" s="28" customFormat="true" ht="10.3" hidden="false" customHeight="true" outlineLevel="0" collapsed="false">
      <c r="A54" s="23"/>
      <c r="B54" s="24"/>
      <c r="C54" s="23"/>
      <c r="D54" s="23"/>
      <c r="E54" s="23"/>
      <c r="F54" s="23"/>
      <c r="G54" s="23"/>
      <c r="H54" s="23"/>
      <c r="I54" s="23"/>
      <c r="J54" s="23"/>
      <c r="K54" s="23"/>
      <c r="L54" s="95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</row>
    <row r="55" s="28" customFormat="true" ht="22.8" hidden="false" customHeight="true" outlineLevel="0" collapsed="false">
      <c r="A55" s="23"/>
      <c r="B55" s="24"/>
      <c r="C55" s="117" t="s">
        <v>71</v>
      </c>
      <c r="D55" s="23"/>
      <c r="E55" s="23"/>
      <c r="F55" s="23"/>
      <c r="G55" s="23"/>
      <c r="H55" s="23"/>
      <c r="I55" s="23"/>
      <c r="J55" s="103" t="n">
        <f aca="false">J75</f>
        <v>0</v>
      </c>
      <c r="K55" s="23"/>
      <c r="L55" s="95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U55" s="4" t="s">
        <v>86</v>
      </c>
    </row>
    <row r="56" s="118" customFormat="true" ht="24.95" hidden="false" customHeight="true" outlineLevel="0" collapsed="false">
      <c r="B56" s="119"/>
      <c r="D56" s="120" t="s">
        <v>87</v>
      </c>
      <c r="E56" s="121"/>
      <c r="F56" s="121"/>
      <c r="G56" s="121"/>
      <c r="H56" s="121"/>
      <c r="I56" s="121"/>
      <c r="J56" s="122" t="n">
        <f aca="false">J76</f>
        <v>0</v>
      </c>
      <c r="L56" s="119"/>
    </row>
    <row r="57" s="123" customFormat="true" ht="19.9" hidden="false" customHeight="true" outlineLevel="0" collapsed="false">
      <c r="B57" s="124"/>
      <c r="D57" s="125" t="s">
        <v>88</v>
      </c>
      <c r="E57" s="126"/>
      <c r="F57" s="126"/>
      <c r="G57" s="126"/>
      <c r="H57" s="126"/>
      <c r="I57" s="126"/>
      <c r="J57" s="127" t="n">
        <f aca="false">J77</f>
        <v>0</v>
      </c>
      <c r="L57" s="124"/>
    </row>
    <row r="58" s="28" customFormat="true" ht="21.85" hidden="false" customHeight="true" outlineLevel="0" collapsed="false">
      <c r="A58" s="23"/>
      <c r="B58" s="24"/>
      <c r="C58" s="23"/>
      <c r="D58" s="23"/>
      <c r="E58" s="23"/>
      <c r="F58" s="23"/>
      <c r="G58" s="23"/>
      <c r="H58" s="23"/>
      <c r="I58" s="23"/>
      <c r="J58" s="23"/>
      <c r="K58" s="23"/>
      <c r="L58" s="95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</row>
    <row r="59" s="28" customFormat="true" ht="6.95" hidden="false" customHeight="true" outlineLevel="0" collapsed="false">
      <c r="A59" s="23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95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</row>
    <row r="63" s="28" customFormat="true" ht="6.95" hidden="false" customHeight="true" outlineLevel="0" collapsed="false">
      <c r="A63" s="23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95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</row>
    <row r="64" s="28" customFormat="true" ht="24.95" hidden="false" customHeight="true" outlineLevel="0" collapsed="false">
      <c r="A64" s="23"/>
      <c r="B64" s="24"/>
      <c r="C64" s="8" t="s">
        <v>89</v>
      </c>
      <c r="D64" s="23"/>
      <c r="E64" s="23"/>
      <c r="F64" s="23"/>
      <c r="G64" s="23"/>
      <c r="H64" s="23"/>
      <c r="I64" s="23"/>
      <c r="J64" s="23"/>
      <c r="K64" s="23"/>
      <c r="L64" s="95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</row>
    <row r="65" s="28" customFormat="true" ht="6.95" hidden="false" customHeight="true" outlineLevel="0" collapsed="false">
      <c r="A65" s="23"/>
      <c r="B65" s="24"/>
      <c r="C65" s="23"/>
      <c r="D65" s="23"/>
      <c r="E65" s="23"/>
      <c r="F65" s="23"/>
      <c r="G65" s="23"/>
      <c r="H65" s="23"/>
      <c r="I65" s="23"/>
      <c r="J65" s="23"/>
      <c r="K65" s="23"/>
      <c r="L65" s="95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</row>
    <row r="66" s="28" customFormat="true" ht="12" hidden="false" customHeight="true" outlineLevel="0" collapsed="false">
      <c r="A66" s="23"/>
      <c r="B66" s="24"/>
      <c r="C66" s="16" t="s">
        <v>16</v>
      </c>
      <c r="D66" s="23"/>
      <c r="E66" s="23"/>
      <c r="F66" s="23"/>
      <c r="G66" s="23"/>
      <c r="H66" s="23"/>
      <c r="I66" s="23"/>
      <c r="J66" s="23"/>
      <c r="K66" s="23"/>
      <c r="L66" s="95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</row>
    <row r="67" s="28" customFormat="true" ht="16.5" hidden="false" customHeight="true" outlineLevel="0" collapsed="false">
      <c r="A67" s="23"/>
      <c r="B67" s="24"/>
      <c r="C67" s="23"/>
      <c r="D67" s="23"/>
      <c r="E67" s="49" t="str">
        <f aca="false">E7</f>
        <v>Sociální rehabilitace Prokopa Holého - vybavení elektronikou</v>
      </c>
      <c r="F67" s="49"/>
      <c r="G67" s="49"/>
      <c r="H67" s="49"/>
      <c r="I67" s="23"/>
      <c r="J67" s="23"/>
      <c r="K67" s="23"/>
      <c r="L67" s="95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</row>
    <row r="68" s="28" customFormat="true" ht="6.95" hidden="false" customHeight="true" outlineLevel="0" collapsed="false">
      <c r="A68" s="23"/>
      <c r="B68" s="24"/>
      <c r="C68" s="23"/>
      <c r="D68" s="23"/>
      <c r="E68" s="23"/>
      <c r="F68" s="23"/>
      <c r="G68" s="23"/>
      <c r="H68" s="23"/>
      <c r="I68" s="23"/>
      <c r="J68" s="23"/>
      <c r="K68" s="23"/>
      <c r="L68" s="95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</row>
    <row r="69" s="28" customFormat="true" ht="12" hidden="false" customHeight="true" outlineLevel="0" collapsed="false">
      <c r="A69" s="23"/>
      <c r="B69" s="24"/>
      <c r="C69" s="16" t="s">
        <v>22</v>
      </c>
      <c r="D69" s="23"/>
      <c r="E69" s="23"/>
      <c r="F69" s="17" t="str">
        <f aca="false">F10</f>
        <v>Prokopa Holéhe č.p.221</v>
      </c>
      <c r="G69" s="23"/>
      <c r="H69" s="23"/>
      <c r="I69" s="16" t="s">
        <v>24</v>
      </c>
      <c r="J69" s="96" t="str">
        <f aca="false">IF(J10="","",J10)</f>
        <v>14. 01. 2025</v>
      </c>
      <c r="K69" s="23"/>
      <c r="L69" s="95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</row>
    <row r="70" s="28" customFormat="true" ht="6.95" hidden="false" customHeight="true" outlineLevel="0" collapsed="false">
      <c r="A70" s="23"/>
      <c r="B70" s="24"/>
      <c r="C70" s="23"/>
      <c r="D70" s="23"/>
      <c r="E70" s="23"/>
      <c r="F70" s="23"/>
      <c r="G70" s="23"/>
      <c r="H70" s="23"/>
      <c r="I70" s="23"/>
      <c r="J70" s="23"/>
      <c r="K70" s="23"/>
      <c r="L70" s="95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</row>
    <row r="71" s="28" customFormat="true" ht="15.15" hidden="false" customHeight="true" outlineLevel="0" collapsed="false">
      <c r="A71" s="23"/>
      <c r="B71" s="24"/>
      <c r="C71" s="16" t="s">
        <v>26</v>
      </c>
      <c r="D71" s="23"/>
      <c r="E71" s="23"/>
      <c r="F71" s="17" t="str">
        <f aca="false">E13</f>
        <v>Královehradecký kraj, odbor investic</v>
      </c>
      <c r="G71" s="23"/>
      <c r="H71" s="23"/>
      <c r="I71" s="16" t="s">
        <v>32</v>
      </c>
      <c r="J71" s="114" t="str">
        <f aca="false">E19</f>
        <v>KAVA spol.s r.o.</v>
      </c>
      <c r="K71" s="23"/>
      <c r="L71" s="95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</row>
    <row r="72" s="28" customFormat="true" ht="15.15" hidden="false" customHeight="true" outlineLevel="0" collapsed="false">
      <c r="A72" s="23"/>
      <c r="B72" s="24"/>
      <c r="C72" s="16" t="s">
        <v>30</v>
      </c>
      <c r="D72" s="23"/>
      <c r="E72" s="23"/>
      <c r="F72" s="17" t="str">
        <f aca="false">IF(E16="","",E16)</f>
        <v>Vyplň údaj</v>
      </c>
      <c r="G72" s="23"/>
      <c r="H72" s="23"/>
      <c r="I72" s="16" t="s">
        <v>35</v>
      </c>
      <c r="J72" s="114" t="n">
        <f aca="false">E22</f>
        <v>0</v>
      </c>
      <c r="K72" s="23"/>
      <c r="L72" s="95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</row>
    <row r="73" s="28" customFormat="true" ht="10.3" hidden="false" customHeight="true" outlineLevel="0" collapsed="false">
      <c r="A73" s="23"/>
      <c r="B73" s="24"/>
      <c r="C73" s="23"/>
      <c r="D73" s="23"/>
      <c r="E73" s="23"/>
      <c r="F73" s="23"/>
      <c r="G73" s="23"/>
      <c r="H73" s="23"/>
      <c r="I73" s="23"/>
      <c r="J73" s="23"/>
      <c r="K73" s="23"/>
      <c r="L73" s="95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</row>
    <row r="74" s="134" customFormat="true" ht="29.3" hidden="false" customHeight="true" outlineLevel="0" collapsed="false">
      <c r="A74" s="128"/>
      <c r="B74" s="129"/>
      <c r="C74" s="130" t="s">
        <v>90</v>
      </c>
      <c r="D74" s="131" t="s">
        <v>58</v>
      </c>
      <c r="E74" s="131" t="s">
        <v>54</v>
      </c>
      <c r="F74" s="131" t="s">
        <v>55</v>
      </c>
      <c r="G74" s="131" t="s">
        <v>91</v>
      </c>
      <c r="H74" s="131" t="s">
        <v>92</v>
      </c>
      <c r="I74" s="131" t="s">
        <v>93</v>
      </c>
      <c r="J74" s="131" t="s">
        <v>85</v>
      </c>
      <c r="K74" s="132" t="s">
        <v>94</v>
      </c>
      <c r="L74" s="133"/>
      <c r="M74" s="63"/>
      <c r="N74" s="64" t="s">
        <v>43</v>
      </c>
      <c r="O74" s="64" t="s">
        <v>95</v>
      </c>
      <c r="P74" s="64" t="s">
        <v>96</v>
      </c>
      <c r="Q74" s="64" t="s">
        <v>97</v>
      </c>
      <c r="R74" s="64" t="s">
        <v>98</v>
      </c>
      <c r="S74" s="64" t="s">
        <v>99</v>
      </c>
      <c r="T74" s="65" t="s">
        <v>100</v>
      </c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</row>
    <row r="75" s="28" customFormat="true" ht="22.8" hidden="false" customHeight="true" outlineLevel="0" collapsed="false">
      <c r="A75" s="23"/>
      <c r="B75" s="24"/>
      <c r="C75" s="71" t="s">
        <v>101</v>
      </c>
      <c r="D75" s="23"/>
      <c r="E75" s="23"/>
      <c r="F75" s="23"/>
      <c r="G75" s="23"/>
      <c r="H75" s="23"/>
      <c r="I75" s="23"/>
      <c r="J75" s="135" t="n">
        <f aca="false">BK75</f>
        <v>0</v>
      </c>
      <c r="K75" s="23"/>
      <c r="L75" s="24"/>
      <c r="M75" s="66"/>
      <c r="N75" s="54"/>
      <c r="O75" s="67"/>
      <c r="P75" s="136" t="n">
        <f aca="false">P76</f>
        <v>0</v>
      </c>
      <c r="Q75" s="67"/>
      <c r="R75" s="136" t="n">
        <f aca="false">R76</f>
        <v>0</v>
      </c>
      <c r="S75" s="67"/>
      <c r="T75" s="137" t="n">
        <f aca="false">T76</f>
        <v>0</v>
      </c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T75" s="4" t="s">
        <v>72</v>
      </c>
      <c r="AU75" s="4" t="s">
        <v>86</v>
      </c>
      <c r="BK75" s="138" t="n">
        <f aca="false">BK76</f>
        <v>0</v>
      </c>
    </row>
    <row r="76" s="139" customFormat="true" ht="25.9" hidden="false" customHeight="true" outlineLevel="0" collapsed="false">
      <c r="B76" s="140"/>
      <c r="D76" s="141" t="s">
        <v>72</v>
      </c>
      <c r="E76" s="142" t="s">
        <v>102</v>
      </c>
      <c r="F76" s="142" t="s">
        <v>102</v>
      </c>
      <c r="I76" s="143"/>
      <c r="J76" s="144" t="n">
        <f aca="false">BK76</f>
        <v>0</v>
      </c>
      <c r="L76" s="140"/>
      <c r="M76" s="145"/>
      <c r="N76" s="146"/>
      <c r="O76" s="146"/>
      <c r="P76" s="147" t="n">
        <f aca="false">P77</f>
        <v>0</v>
      </c>
      <c r="Q76" s="146"/>
      <c r="R76" s="147" t="n">
        <f aca="false">R77</f>
        <v>0</v>
      </c>
      <c r="S76" s="146"/>
      <c r="T76" s="148" t="n">
        <f aca="false">T77</f>
        <v>0</v>
      </c>
      <c r="AR76" s="141" t="s">
        <v>80</v>
      </c>
      <c r="AT76" s="149" t="s">
        <v>72</v>
      </c>
      <c r="AU76" s="149" t="s">
        <v>73</v>
      </c>
      <c r="AY76" s="141" t="s">
        <v>103</v>
      </c>
      <c r="BK76" s="150" t="n">
        <f aca="false">BK77</f>
        <v>0</v>
      </c>
    </row>
    <row r="77" s="139" customFormat="true" ht="22.8" hidden="false" customHeight="true" outlineLevel="0" collapsed="false">
      <c r="B77" s="140"/>
      <c r="D77" s="141" t="s">
        <v>72</v>
      </c>
      <c r="E77" s="151" t="s">
        <v>104</v>
      </c>
      <c r="F77" s="151" t="s">
        <v>105</v>
      </c>
      <c r="I77" s="143"/>
      <c r="J77" s="152" t="n">
        <f aca="false">BK77</f>
        <v>0</v>
      </c>
      <c r="L77" s="140"/>
      <c r="M77" s="145"/>
      <c r="N77" s="146"/>
      <c r="O77" s="146"/>
      <c r="P77" s="147" t="n">
        <f aca="false">SUM(P78:P101)</f>
        <v>0</v>
      </c>
      <c r="Q77" s="146"/>
      <c r="R77" s="147" t="n">
        <f aca="false">SUM(R78:R101)</f>
        <v>0</v>
      </c>
      <c r="S77" s="146"/>
      <c r="T77" s="148" t="n">
        <f aca="false">SUM(T78:T101)</f>
        <v>0</v>
      </c>
      <c r="AR77" s="141" t="s">
        <v>80</v>
      </c>
      <c r="AT77" s="149" t="s">
        <v>72</v>
      </c>
      <c r="AU77" s="149" t="s">
        <v>78</v>
      </c>
      <c r="AY77" s="141" t="s">
        <v>103</v>
      </c>
      <c r="BK77" s="150" t="n">
        <f aca="false">SUM(BK78:BK101)</f>
        <v>0</v>
      </c>
    </row>
    <row r="78" s="28" customFormat="true" ht="44.25" hidden="false" customHeight="true" outlineLevel="0" collapsed="false">
      <c r="A78" s="23"/>
      <c r="B78" s="153"/>
      <c r="C78" s="154" t="s">
        <v>78</v>
      </c>
      <c r="D78" s="154" t="s">
        <v>106</v>
      </c>
      <c r="E78" s="155" t="s">
        <v>107</v>
      </c>
      <c r="F78" s="156" t="s">
        <v>108</v>
      </c>
      <c r="G78" s="157" t="s">
        <v>109</v>
      </c>
      <c r="H78" s="158" t="n">
        <v>2</v>
      </c>
      <c r="I78" s="159"/>
      <c r="J78" s="160" t="n">
        <f aca="false">ROUND(I78*H78,2)</f>
        <v>0</v>
      </c>
      <c r="K78" s="156" t="s">
        <v>110</v>
      </c>
      <c r="L78" s="24"/>
      <c r="M78" s="161"/>
      <c r="N78" s="162" t="s">
        <v>44</v>
      </c>
      <c r="O78" s="56"/>
      <c r="P78" s="163" t="n">
        <f aca="false">O78*H78</f>
        <v>0</v>
      </c>
      <c r="Q78" s="163" t="n">
        <v>0</v>
      </c>
      <c r="R78" s="163" t="n">
        <f aca="false">Q78*H78</f>
        <v>0</v>
      </c>
      <c r="S78" s="163" t="n">
        <v>0</v>
      </c>
      <c r="T78" s="164" t="n">
        <f aca="false">S78*H78</f>
        <v>0</v>
      </c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R78" s="165" t="s">
        <v>111</v>
      </c>
      <c r="AT78" s="165" t="s">
        <v>106</v>
      </c>
      <c r="AU78" s="165" t="s">
        <v>80</v>
      </c>
      <c r="AY78" s="4" t="s">
        <v>103</v>
      </c>
      <c r="BE78" s="166" t="n">
        <f aca="false">IF(N78="základní",J78,0)</f>
        <v>0</v>
      </c>
      <c r="BF78" s="166" t="n">
        <f aca="false">IF(N78="snížená",J78,0)</f>
        <v>0</v>
      </c>
      <c r="BG78" s="166" t="n">
        <f aca="false">IF(N78="zákl. přenesená",J78,0)</f>
        <v>0</v>
      </c>
      <c r="BH78" s="166" t="n">
        <f aca="false">IF(N78="sníž. přenesená",J78,0)</f>
        <v>0</v>
      </c>
      <c r="BI78" s="166" t="n">
        <f aca="false">IF(N78="nulová",J78,0)</f>
        <v>0</v>
      </c>
      <c r="BJ78" s="4" t="s">
        <v>78</v>
      </c>
      <c r="BK78" s="166" t="n">
        <f aca="false">ROUND(I78*H78,2)</f>
        <v>0</v>
      </c>
      <c r="BL78" s="4" t="s">
        <v>111</v>
      </c>
      <c r="BM78" s="165" t="s">
        <v>112</v>
      </c>
    </row>
    <row r="79" s="28" customFormat="true" ht="12.8" hidden="false" customHeight="false" outlineLevel="0" collapsed="false">
      <c r="A79" s="23"/>
      <c r="B79" s="24"/>
      <c r="C79" s="23"/>
      <c r="D79" s="167" t="s">
        <v>113</v>
      </c>
      <c r="E79" s="23"/>
      <c r="F79" s="168" t="s">
        <v>114</v>
      </c>
      <c r="G79" s="23"/>
      <c r="H79" s="23"/>
      <c r="I79" s="169"/>
      <c r="J79" s="23"/>
      <c r="K79" s="23"/>
      <c r="L79" s="24"/>
      <c r="M79" s="170"/>
      <c r="N79" s="171"/>
      <c r="O79" s="56"/>
      <c r="P79" s="56"/>
      <c r="Q79" s="56"/>
      <c r="R79" s="56"/>
      <c r="S79" s="56"/>
      <c r="T79" s="57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T79" s="4" t="s">
        <v>113</v>
      </c>
      <c r="AU79" s="4" t="s">
        <v>80</v>
      </c>
    </row>
    <row r="80" s="28" customFormat="true" ht="12.8" hidden="false" customHeight="false" outlineLevel="0" collapsed="false">
      <c r="A80" s="23"/>
      <c r="B80" s="24"/>
      <c r="C80" s="23"/>
      <c r="D80" s="167" t="s">
        <v>115</v>
      </c>
      <c r="E80" s="23"/>
      <c r="F80" s="172" t="s">
        <v>116</v>
      </c>
      <c r="G80" s="23"/>
      <c r="H80" s="23"/>
      <c r="I80" s="169"/>
      <c r="J80" s="23"/>
      <c r="K80" s="23"/>
      <c r="L80" s="24"/>
      <c r="M80" s="170"/>
      <c r="N80" s="171"/>
      <c r="O80" s="56"/>
      <c r="P80" s="56"/>
      <c r="Q80" s="56"/>
      <c r="R80" s="56"/>
      <c r="S80" s="56"/>
      <c r="T80" s="57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T80" s="4" t="s">
        <v>115</v>
      </c>
      <c r="AU80" s="4" t="s">
        <v>80</v>
      </c>
    </row>
    <row r="81" s="28" customFormat="true" ht="78" hidden="false" customHeight="true" outlineLevel="0" collapsed="false">
      <c r="A81" s="23"/>
      <c r="B81" s="153"/>
      <c r="C81" s="154" t="s">
        <v>80</v>
      </c>
      <c r="D81" s="154" t="s">
        <v>106</v>
      </c>
      <c r="E81" s="155" t="s">
        <v>117</v>
      </c>
      <c r="F81" s="156" t="s">
        <v>118</v>
      </c>
      <c r="G81" s="157" t="s">
        <v>109</v>
      </c>
      <c r="H81" s="158" t="n">
        <v>1</v>
      </c>
      <c r="I81" s="159"/>
      <c r="J81" s="160" t="n">
        <f aca="false">ROUND(I81*H81,2)</f>
        <v>0</v>
      </c>
      <c r="K81" s="156" t="s">
        <v>110</v>
      </c>
      <c r="L81" s="24"/>
      <c r="M81" s="161"/>
      <c r="N81" s="162" t="s">
        <v>44</v>
      </c>
      <c r="O81" s="56"/>
      <c r="P81" s="163" t="n">
        <f aca="false">O81*H81</f>
        <v>0</v>
      </c>
      <c r="Q81" s="163" t="n">
        <v>0</v>
      </c>
      <c r="R81" s="163" t="n">
        <f aca="false">Q81*H81</f>
        <v>0</v>
      </c>
      <c r="S81" s="163" t="n">
        <v>0</v>
      </c>
      <c r="T81" s="164" t="n">
        <f aca="false">S81*H81</f>
        <v>0</v>
      </c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R81" s="165" t="s">
        <v>111</v>
      </c>
      <c r="AT81" s="165" t="s">
        <v>106</v>
      </c>
      <c r="AU81" s="165" t="s">
        <v>80</v>
      </c>
      <c r="AY81" s="4" t="s">
        <v>103</v>
      </c>
      <c r="BE81" s="166" t="n">
        <f aca="false">IF(N81="základní",J81,0)</f>
        <v>0</v>
      </c>
      <c r="BF81" s="166" t="n">
        <f aca="false">IF(N81="snížená",J81,0)</f>
        <v>0</v>
      </c>
      <c r="BG81" s="166" t="n">
        <f aca="false">IF(N81="zákl. přenesená",J81,0)</f>
        <v>0</v>
      </c>
      <c r="BH81" s="166" t="n">
        <f aca="false">IF(N81="sníž. přenesená",J81,0)</f>
        <v>0</v>
      </c>
      <c r="BI81" s="166" t="n">
        <f aca="false">IF(N81="nulová",J81,0)</f>
        <v>0</v>
      </c>
      <c r="BJ81" s="4" t="s">
        <v>78</v>
      </c>
      <c r="BK81" s="166" t="n">
        <f aca="false">ROUND(I81*H81,2)</f>
        <v>0</v>
      </c>
      <c r="BL81" s="4" t="s">
        <v>111</v>
      </c>
      <c r="BM81" s="165" t="s">
        <v>119</v>
      </c>
    </row>
    <row r="82" s="28" customFormat="true" ht="12.8" hidden="false" customHeight="false" outlineLevel="0" collapsed="false">
      <c r="A82" s="23"/>
      <c r="B82" s="24"/>
      <c r="C82" s="23"/>
      <c r="D82" s="167" t="s">
        <v>113</v>
      </c>
      <c r="E82" s="23"/>
      <c r="F82" s="168" t="s">
        <v>120</v>
      </c>
      <c r="G82" s="23"/>
      <c r="H82" s="23"/>
      <c r="I82" s="169"/>
      <c r="J82" s="23"/>
      <c r="K82" s="23"/>
      <c r="L82" s="24"/>
      <c r="M82" s="170"/>
      <c r="N82" s="171"/>
      <c r="O82" s="56"/>
      <c r="P82" s="56"/>
      <c r="Q82" s="56"/>
      <c r="R82" s="56"/>
      <c r="S82" s="56"/>
      <c r="T82" s="57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T82" s="4" t="s">
        <v>113</v>
      </c>
      <c r="AU82" s="4" t="s">
        <v>80</v>
      </c>
    </row>
    <row r="83" s="28" customFormat="true" ht="12.8" hidden="false" customHeight="false" outlineLevel="0" collapsed="false">
      <c r="A83" s="23"/>
      <c r="B83" s="24"/>
      <c r="C83" s="23"/>
      <c r="D83" s="167" t="s">
        <v>115</v>
      </c>
      <c r="E83" s="23"/>
      <c r="F83" s="172" t="s">
        <v>116</v>
      </c>
      <c r="G83" s="23"/>
      <c r="H83" s="23"/>
      <c r="I83" s="169"/>
      <c r="J83" s="23"/>
      <c r="K83" s="23"/>
      <c r="L83" s="24"/>
      <c r="M83" s="170"/>
      <c r="N83" s="171"/>
      <c r="O83" s="56"/>
      <c r="P83" s="56"/>
      <c r="Q83" s="56"/>
      <c r="R83" s="56"/>
      <c r="S83" s="56"/>
      <c r="T83" s="57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T83" s="4" t="s">
        <v>115</v>
      </c>
      <c r="AU83" s="4" t="s">
        <v>80</v>
      </c>
    </row>
    <row r="84" s="28" customFormat="true" ht="66.75" hidden="false" customHeight="true" outlineLevel="0" collapsed="false">
      <c r="A84" s="23"/>
      <c r="B84" s="153"/>
      <c r="C84" s="154" t="s">
        <v>121</v>
      </c>
      <c r="D84" s="154" t="s">
        <v>106</v>
      </c>
      <c r="E84" s="155" t="s">
        <v>122</v>
      </c>
      <c r="F84" s="156" t="s">
        <v>123</v>
      </c>
      <c r="G84" s="157" t="s">
        <v>109</v>
      </c>
      <c r="H84" s="158" t="n">
        <v>1</v>
      </c>
      <c r="I84" s="159"/>
      <c r="J84" s="160" t="n">
        <f aca="false">ROUND(I84*H84,2)</f>
        <v>0</v>
      </c>
      <c r="K84" s="156" t="s">
        <v>110</v>
      </c>
      <c r="L84" s="24"/>
      <c r="M84" s="161"/>
      <c r="N84" s="162" t="s">
        <v>44</v>
      </c>
      <c r="O84" s="56"/>
      <c r="P84" s="163" t="n">
        <f aca="false">O84*H84</f>
        <v>0</v>
      </c>
      <c r="Q84" s="163" t="n">
        <v>0</v>
      </c>
      <c r="R84" s="163" t="n">
        <f aca="false">Q84*H84</f>
        <v>0</v>
      </c>
      <c r="S84" s="163" t="n">
        <v>0</v>
      </c>
      <c r="T84" s="164" t="n">
        <f aca="false">S84*H84</f>
        <v>0</v>
      </c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R84" s="165" t="s">
        <v>111</v>
      </c>
      <c r="AT84" s="165" t="s">
        <v>106</v>
      </c>
      <c r="AU84" s="165" t="s">
        <v>80</v>
      </c>
      <c r="AY84" s="4" t="s">
        <v>103</v>
      </c>
      <c r="BE84" s="166" t="n">
        <f aca="false">IF(N84="základní",J84,0)</f>
        <v>0</v>
      </c>
      <c r="BF84" s="166" t="n">
        <f aca="false">IF(N84="snížená",J84,0)</f>
        <v>0</v>
      </c>
      <c r="BG84" s="166" t="n">
        <f aca="false">IF(N84="zákl. přenesená",J84,0)</f>
        <v>0</v>
      </c>
      <c r="BH84" s="166" t="n">
        <f aca="false">IF(N84="sníž. přenesená",J84,0)</f>
        <v>0</v>
      </c>
      <c r="BI84" s="166" t="n">
        <f aca="false">IF(N84="nulová",J84,0)</f>
        <v>0</v>
      </c>
      <c r="BJ84" s="4" t="s">
        <v>78</v>
      </c>
      <c r="BK84" s="166" t="n">
        <f aca="false">ROUND(I84*H84,2)</f>
        <v>0</v>
      </c>
      <c r="BL84" s="4" t="s">
        <v>111</v>
      </c>
      <c r="BM84" s="165" t="s">
        <v>124</v>
      </c>
    </row>
    <row r="85" s="28" customFormat="true" ht="12.8" hidden="false" customHeight="false" outlineLevel="0" collapsed="false">
      <c r="A85" s="23"/>
      <c r="B85" s="24"/>
      <c r="C85" s="23"/>
      <c r="D85" s="167" t="s">
        <v>113</v>
      </c>
      <c r="E85" s="23"/>
      <c r="F85" s="168" t="s">
        <v>125</v>
      </c>
      <c r="G85" s="23"/>
      <c r="H85" s="23"/>
      <c r="I85" s="169"/>
      <c r="J85" s="23"/>
      <c r="K85" s="23"/>
      <c r="L85" s="24"/>
      <c r="M85" s="170"/>
      <c r="N85" s="171"/>
      <c r="O85" s="56"/>
      <c r="P85" s="56"/>
      <c r="Q85" s="56"/>
      <c r="R85" s="56"/>
      <c r="S85" s="56"/>
      <c r="T85" s="57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T85" s="4" t="s">
        <v>113</v>
      </c>
      <c r="AU85" s="4" t="s">
        <v>80</v>
      </c>
    </row>
    <row r="86" s="28" customFormat="true" ht="12.8" hidden="false" customHeight="false" outlineLevel="0" collapsed="false">
      <c r="A86" s="23"/>
      <c r="B86" s="24"/>
      <c r="C86" s="23"/>
      <c r="D86" s="167" t="s">
        <v>115</v>
      </c>
      <c r="E86" s="23"/>
      <c r="F86" s="172" t="s">
        <v>116</v>
      </c>
      <c r="G86" s="23"/>
      <c r="H86" s="23"/>
      <c r="I86" s="169"/>
      <c r="J86" s="23"/>
      <c r="K86" s="23"/>
      <c r="L86" s="24"/>
      <c r="M86" s="170"/>
      <c r="N86" s="171"/>
      <c r="O86" s="56"/>
      <c r="P86" s="56"/>
      <c r="Q86" s="56"/>
      <c r="R86" s="56"/>
      <c r="S86" s="56"/>
      <c r="T86" s="57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T86" s="4" t="s">
        <v>115</v>
      </c>
      <c r="AU86" s="4" t="s">
        <v>80</v>
      </c>
    </row>
    <row r="87" s="28" customFormat="true" ht="82.05" hidden="false" customHeight="true" outlineLevel="0" collapsed="false">
      <c r="A87" s="23"/>
      <c r="B87" s="153"/>
      <c r="C87" s="154" t="s">
        <v>126</v>
      </c>
      <c r="D87" s="154" t="s">
        <v>106</v>
      </c>
      <c r="E87" s="155" t="s">
        <v>127</v>
      </c>
      <c r="F87" s="156" t="s">
        <v>128</v>
      </c>
      <c r="G87" s="157" t="s">
        <v>109</v>
      </c>
      <c r="H87" s="158" t="n">
        <v>2</v>
      </c>
      <c r="I87" s="159"/>
      <c r="J87" s="160" t="n">
        <f aca="false">ROUND(I87*H87,2)</f>
        <v>0</v>
      </c>
      <c r="K87" s="156" t="s">
        <v>110</v>
      </c>
      <c r="L87" s="24"/>
      <c r="M87" s="161"/>
      <c r="N87" s="162" t="s">
        <v>44</v>
      </c>
      <c r="O87" s="56"/>
      <c r="P87" s="163" t="n">
        <f aca="false">O87*H87</f>
        <v>0</v>
      </c>
      <c r="Q87" s="163" t="n">
        <v>0</v>
      </c>
      <c r="R87" s="163" t="n">
        <f aca="false">Q87*H87</f>
        <v>0</v>
      </c>
      <c r="S87" s="163" t="n">
        <v>0</v>
      </c>
      <c r="T87" s="164" t="n">
        <f aca="false">S87*H87</f>
        <v>0</v>
      </c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R87" s="165" t="s">
        <v>111</v>
      </c>
      <c r="AT87" s="165" t="s">
        <v>106</v>
      </c>
      <c r="AU87" s="165" t="s">
        <v>80</v>
      </c>
      <c r="AY87" s="4" t="s">
        <v>103</v>
      </c>
      <c r="BE87" s="166" t="n">
        <f aca="false">IF(N87="základní",J87,0)</f>
        <v>0</v>
      </c>
      <c r="BF87" s="166" t="n">
        <f aca="false">IF(N87="snížená",J87,0)</f>
        <v>0</v>
      </c>
      <c r="BG87" s="166" t="n">
        <f aca="false">IF(N87="zákl. přenesená",J87,0)</f>
        <v>0</v>
      </c>
      <c r="BH87" s="166" t="n">
        <f aca="false">IF(N87="sníž. přenesená",J87,0)</f>
        <v>0</v>
      </c>
      <c r="BI87" s="166" t="n">
        <f aca="false">IF(N87="nulová",J87,0)</f>
        <v>0</v>
      </c>
      <c r="BJ87" s="4" t="s">
        <v>78</v>
      </c>
      <c r="BK87" s="166" t="n">
        <f aca="false">ROUND(I87*H87,2)</f>
        <v>0</v>
      </c>
      <c r="BL87" s="4" t="s">
        <v>111</v>
      </c>
      <c r="BM87" s="165" t="s">
        <v>129</v>
      </c>
    </row>
    <row r="88" s="28" customFormat="true" ht="12.8" hidden="false" customHeight="false" outlineLevel="0" collapsed="false">
      <c r="A88" s="23"/>
      <c r="B88" s="24"/>
      <c r="C88" s="23"/>
      <c r="D88" s="167" t="s">
        <v>113</v>
      </c>
      <c r="E88" s="23"/>
      <c r="F88" s="168" t="s">
        <v>128</v>
      </c>
      <c r="G88" s="23"/>
      <c r="H88" s="23"/>
      <c r="I88" s="169"/>
      <c r="J88" s="23"/>
      <c r="K88" s="23"/>
      <c r="L88" s="24"/>
      <c r="M88" s="170"/>
      <c r="N88" s="171"/>
      <c r="O88" s="56"/>
      <c r="P88" s="56"/>
      <c r="Q88" s="56"/>
      <c r="R88" s="56"/>
      <c r="S88" s="56"/>
      <c r="T88" s="57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T88" s="4" t="s">
        <v>113</v>
      </c>
      <c r="AU88" s="4" t="s">
        <v>80</v>
      </c>
    </row>
    <row r="89" s="28" customFormat="true" ht="12.8" hidden="false" customHeight="false" outlineLevel="0" collapsed="false">
      <c r="A89" s="23"/>
      <c r="B89" s="24"/>
      <c r="C89" s="23"/>
      <c r="D89" s="167" t="s">
        <v>115</v>
      </c>
      <c r="E89" s="23"/>
      <c r="F89" s="172" t="s">
        <v>116</v>
      </c>
      <c r="G89" s="23"/>
      <c r="H89" s="23"/>
      <c r="I89" s="169"/>
      <c r="J89" s="23"/>
      <c r="K89" s="23"/>
      <c r="L89" s="24"/>
      <c r="M89" s="170"/>
      <c r="N89" s="171"/>
      <c r="O89" s="56"/>
      <c r="P89" s="56"/>
      <c r="Q89" s="56"/>
      <c r="R89" s="56"/>
      <c r="S89" s="56"/>
      <c r="T89" s="57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T89" s="4" t="s">
        <v>115</v>
      </c>
      <c r="AU89" s="4" t="s">
        <v>80</v>
      </c>
    </row>
    <row r="90" s="28" customFormat="true" ht="55.5" hidden="false" customHeight="true" outlineLevel="0" collapsed="false">
      <c r="A90" s="23"/>
      <c r="B90" s="153"/>
      <c r="C90" s="154" t="s">
        <v>130</v>
      </c>
      <c r="D90" s="154" t="s">
        <v>106</v>
      </c>
      <c r="E90" s="155" t="s">
        <v>131</v>
      </c>
      <c r="F90" s="156" t="s">
        <v>132</v>
      </c>
      <c r="G90" s="157" t="s">
        <v>109</v>
      </c>
      <c r="H90" s="158" t="n">
        <v>2</v>
      </c>
      <c r="I90" s="159"/>
      <c r="J90" s="160" t="n">
        <f aca="false">ROUND(I90*H90,2)</f>
        <v>0</v>
      </c>
      <c r="K90" s="156" t="s">
        <v>110</v>
      </c>
      <c r="L90" s="24"/>
      <c r="M90" s="161"/>
      <c r="N90" s="162" t="s">
        <v>44</v>
      </c>
      <c r="O90" s="56"/>
      <c r="P90" s="163" t="n">
        <f aca="false">O90*H90</f>
        <v>0</v>
      </c>
      <c r="Q90" s="163" t="n">
        <v>0</v>
      </c>
      <c r="R90" s="163" t="n">
        <f aca="false">Q90*H90</f>
        <v>0</v>
      </c>
      <c r="S90" s="163" t="n">
        <v>0</v>
      </c>
      <c r="T90" s="164" t="n">
        <f aca="false">S90*H90</f>
        <v>0</v>
      </c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R90" s="165" t="s">
        <v>111</v>
      </c>
      <c r="AT90" s="165" t="s">
        <v>106</v>
      </c>
      <c r="AU90" s="165" t="s">
        <v>80</v>
      </c>
      <c r="AY90" s="4" t="s">
        <v>103</v>
      </c>
      <c r="BE90" s="166" t="n">
        <f aca="false">IF(N90="základní",J90,0)</f>
        <v>0</v>
      </c>
      <c r="BF90" s="166" t="n">
        <f aca="false">IF(N90="snížená",J90,0)</f>
        <v>0</v>
      </c>
      <c r="BG90" s="166" t="n">
        <f aca="false">IF(N90="zákl. přenesená",J90,0)</f>
        <v>0</v>
      </c>
      <c r="BH90" s="166" t="n">
        <f aca="false">IF(N90="sníž. přenesená",J90,0)</f>
        <v>0</v>
      </c>
      <c r="BI90" s="166" t="n">
        <f aca="false">IF(N90="nulová",J90,0)</f>
        <v>0</v>
      </c>
      <c r="BJ90" s="4" t="s">
        <v>78</v>
      </c>
      <c r="BK90" s="166" t="n">
        <f aca="false">ROUND(I90*H90,2)</f>
        <v>0</v>
      </c>
      <c r="BL90" s="4" t="s">
        <v>111</v>
      </c>
      <c r="BM90" s="165" t="s">
        <v>133</v>
      </c>
    </row>
    <row r="91" s="28" customFormat="true" ht="12.8" hidden="false" customHeight="false" outlineLevel="0" collapsed="false">
      <c r="A91" s="23"/>
      <c r="B91" s="24"/>
      <c r="C91" s="23"/>
      <c r="D91" s="167" t="s">
        <v>113</v>
      </c>
      <c r="E91" s="23"/>
      <c r="F91" s="168" t="s">
        <v>134</v>
      </c>
      <c r="G91" s="23"/>
      <c r="H91" s="23"/>
      <c r="I91" s="169"/>
      <c r="J91" s="23"/>
      <c r="K91" s="23"/>
      <c r="L91" s="24"/>
      <c r="M91" s="170"/>
      <c r="N91" s="171"/>
      <c r="O91" s="56"/>
      <c r="P91" s="56"/>
      <c r="Q91" s="56"/>
      <c r="R91" s="56"/>
      <c r="S91" s="56"/>
      <c r="T91" s="57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T91" s="4" t="s">
        <v>113</v>
      </c>
      <c r="AU91" s="4" t="s">
        <v>80</v>
      </c>
    </row>
    <row r="92" s="28" customFormat="true" ht="12.8" hidden="false" customHeight="false" outlineLevel="0" collapsed="false">
      <c r="A92" s="23"/>
      <c r="B92" s="24"/>
      <c r="C92" s="23"/>
      <c r="D92" s="167" t="s">
        <v>115</v>
      </c>
      <c r="E92" s="23"/>
      <c r="F92" s="172" t="s">
        <v>116</v>
      </c>
      <c r="G92" s="23"/>
      <c r="H92" s="23"/>
      <c r="I92" s="169"/>
      <c r="J92" s="23"/>
      <c r="K92" s="23"/>
      <c r="L92" s="24"/>
      <c r="M92" s="170"/>
      <c r="N92" s="171"/>
      <c r="O92" s="56"/>
      <c r="P92" s="56"/>
      <c r="Q92" s="56"/>
      <c r="R92" s="56"/>
      <c r="S92" s="56"/>
      <c r="T92" s="57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T92" s="4" t="s">
        <v>115</v>
      </c>
      <c r="AU92" s="4" t="s">
        <v>80</v>
      </c>
    </row>
    <row r="93" s="28" customFormat="true" ht="49.05" hidden="false" customHeight="true" outlineLevel="0" collapsed="false">
      <c r="A93" s="23"/>
      <c r="B93" s="153"/>
      <c r="C93" s="154" t="s">
        <v>135</v>
      </c>
      <c r="D93" s="154" t="s">
        <v>106</v>
      </c>
      <c r="E93" s="155" t="s">
        <v>136</v>
      </c>
      <c r="F93" s="156" t="s">
        <v>137</v>
      </c>
      <c r="G93" s="157" t="s">
        <v>109</v>
      </c>
      <c r="H93" s="158" t="n">
        <v>2</v>
      </c>
      <c r="I93" s="159"/>
      <c r="J93" s="160" t="n">
        <f aca="false">ROUND(I93*H93,2)</f>
        <v>0</v>
      </c>
      <c r="K93" s="156" t="s">
        <v>110</v>
      </c>
      <c r="L93" s="24"/>
      <c r="M93" s="161"/>
      <c r="N93" s="162" t="s">
        <v>44</v>
      </c>
      <c r="O93" s="56"/>
      <c r="P93" s="163" t="n">
        <f aca="false">O93*H93</f>
        <v>0</v>
      </c>
      <c r="Q93" s="163" t="n">
        <v>0</v>
      </c>
      <c r="R93" s="163" t="n">
        <f aca="false">Q93*H93</f>
        <v>0</v>
      </c>
      <c r="S93" s="163" t="n">
        <v>0</v>
      </c>
      <c r="T93" s="164" t="n">
        <f aca="false">S93*H93</f>
        <v>0</v>
      </c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R93" s="165" t="s">
        <v>111</v>
      </c>
      <c r="AT93" s="165" t="s">
        <v>106</v>
      </c>
      <c r="AU93" s="165" t="s">
        <v>80</v>
      </c>
      <c r="AY93" s="4" t="s">
        <v>103</v>
      </c>
      <c r="BE93" s="166" t="n">
        <f aca="false">IF(N93="základní",J93,0)</f>
        <v>0</v>
      </c>
      <c r="BF93" s="166" t="n">
        <f aca="false">IF(N93="snížená",J93,0)</f>
        <v>0</v>
      </c>
      <c r="BG93" s="166" t="n">
        <f aca="false">IF(N93="zákl. přenesená",J93,0)</f>
        <v>0</v>
      </c>
      <c r="BH93" s="166" t="n">
        <f aca="false">IF(N93="sníž. přenesená",J93,0)</f>
        <v>0</v>
      </c>
      <c r="BI93" s="166" t="n">
        <f aca="false">IF(N93="nulová",J93,0)</f>
        <v>0</v>
      </c>
      <c r="BJ93" s="4" t="s">
        <v>78</v>
      </c>
      <c r="BK93" s="166" t="n">
        <f aca="false">ROUND(I93*H93,2)</f>
        <v>0</v>
      </c>
      <c r="BL93" s="4" t="s">
        <v>111</v>
      </c>
      <c r="BM93" s="165" t="s">
        <v>138</v>
      </c>
    </row>
    <row r="94" s="28" customFormat="true" ht="12.8" hidden="false" customHeight="false" outlineLevel="0" collapsed="false">
      <c r="A94" s="23"/>
      <c r="B94" s="24"/>
      <c r="C94" s="23"/>
      <c r="D94" s="167" t="s">
        <v>113</v>
      </c>
      <c r="E94" s="23"/>
      <c r="F94" s="168" t="s">
        <v>137</v>
      </c>
      <c r="G94" s="23"/>
      <c r="H94" s="23"/>
      <c r="I94" s="169"/>
      <c r="J94" s="23"/>
      <c r="K94" s="23"/>
      <c r="L94" s="24"/>
      <c r="M94" s="170"/>
      <c r="N94" s="171"/>
      <c r="O94" s="56"/>
      <c r="P94" s="56"/>
      <c r="Q94" s="56"/>
      <c r="R94" s="56"/>
      <c r="S94" s="56"/>
      <c r="T94" s="57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T94" s="4" t="s">
        <v>113</v>
      </c>
      <c r="AU94" s="4" t="s">
        <v>80</v>
      </c>
    </row>
    <row r="95" s="28" customFormat="true" ht="12.8" hidden="false" customHeight="false" outlineLevel="0" collapsed="false">
      <c r="A95" s="23"/>
      <c r="B95" s="24"/>
      <c r="C95" s="23"/>
      <c r="D95" s="167" t="s">
        <v>115</v>
      </c>
      <c r="E95" s="23"/>
      <c r="F95" s="172" t="s">
        <v>116</v>
      </c>
      <c r="G95" s="23"/>
      <c r="H95" s="23"/>
      <c r="I95" s="169"/>
      <c r="J95" s="23"/>
      <c r="K95" s="23"/>
      <c r="L95" s="24"/>
      <c r="M95" s="170"/>
      <c r="N95" s="171"/>
      <c r="O95" s="56"/>
      <c r="P95" s="56"/>
      <c r="Q95" s="56"/>
      <c r="R95" s="56"/>
      <c r="S95" s="56"/>
      <c r="T95" s="57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T95" s="4" t="s">
        <v>115</v>
      </c>
      <c r="AU95" s="4" t="s">
        <v>80</v>
      </c>
    </row>
    <row r="96" s="28" customFormat="true" ht="60.4" hidden="false" customHeight="true" outlineLevel="0" collapsed="false">
      <c r="A96" s="23"/>
      <c r="B96" s="153"/>
      <c r="C96" s="154" t="s">
        <v>139</v>
      </c>
      <c r="D96" s="154" t="s">
        <v>106</v>
      </c>
      <c r="E96" s="155" t="s">
        <v>140</v>
      </c>
      <c r="F96" s="156" t="s">
        <v>141</v>
      </c>
      <c r="G96" s="157" t="s">
        <v>109</v>
      </c>
      <c r="H96" s="158" t="n">
        <v>3</v>
      </c>
      <c r="I96" s="159"/>
      <c r="J96" s="160" t="n">
        <f aca="false">ROUND(I96*H96,2)</f>
        <v>0</v>
      </c>
      <c r="K96" s="156" t="s">
        <v>110</v>
      </c>
      <c r="L96" s="24"/>
      <c r="M96" s="161"/>
      <c r="N96" s="162" t="s">
        <v>44</v>
      </c>
      <c r="O96" s="56"/>
      <c r="P96" s="163" t="n">
        <f aca="false">O96*H96</f>
        <v>0</v>
      </c>
      <c r="Q96" s="163" t="n">
        <v>0</v>
      </c>
      <c r="R96" s="163" t="n">
        <f aca="false">Q96*H96</f>
        <v>0</v>
      </c>
      <c r="S96" s="163" t="n">
        <v>0</v>
      </c>
      <c r="T96" s="164" t="n">
        <f aca="false">S96*H96</f>
        <v>0</v>
      </c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R96" s="165" t="s">
        <v>111</v>
      </c>
      <c r="AT96" s="165" t="s">
        <v>106</v>
      </c>
      <c r="AU96" s="165" t="s">
        <v>80</v>
      </c>
      <c r="AY96" s="4" t="s">
        <v>103</v>
      </c>
      <c r="BE96" s="166" t="n">
        <f aca="false">IF(N96="základní",J96,0)</f>
        <v>0</v>
      </c>
      <c r="BF96" s="166" t="n">
        <f aca="false">IF(N96="snížená",J96,0)</f>
        <v>0</v>
      </c>
      <c r="BG96" s="166" t="n">
        <f aca="false">IF(N96="zákl. přenesená",J96,0)</f>
        <v>0</v>
      </c>
      <c r="BH96" s="166" t="n">
        <f aca="false">IF(N96="sníž. přenesená",J96,0)</f>
        <v>0</v>
      </c>
      <c r="BI96" s="166" t="n">
        <f aca="false">IF(N96="nulová",J96,0)</f>
        <v>0</v>
      </c>
      <c r="BJ96" s="4" t="s">
        <v>78</v>
      </c>
      <c r="BK96" s="166" t="n">
        <f aca="false">ROUND(I96*H96,2)</f>
        <v>0</v>
      </c>
      <c r="BL96" s="4" t="s">
        <v>111</v>
      </c>
      <c r="BM96" s="165" t="s">
        <v>142</v>
      </c>
    </row>
    <row r="97" s="28" customFormat="true" ht="12.8" hidden="false" customHeight="false" outlineLevel="0" collapsed="false">
      <c r="A97" s="23"/>
      <c r="B97" s="24"/>
      <c r="C97" s="23"/>
      <c r="D97" s="167" t="s">
        <v>113</v>
      </c>
      <c r="E97" s="23"/>
      <c r="F97" s="168" t="s">
        <v>143</v>
      </c>
      <c r="G97" s="23"/>
      <c r="H97" s="23"/>
      <c r="I97" s="169"/>
      <c r="J97" s="23"/>
      <c r="K97" s="23"/>
      <c r="L97" s="24"/>
      <c r="M97" s="170"/>
      <c r="N97" s="171"/>
      <c r="O97" s="56"/>
      <c r="P97" s="56"/>
      <c r="Q97" s="56"/>
      <c r="R97" s="56"/>
      <c r="S97" s="56"/>
      <c r="T97" s="57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T97" s="4" t="s">
        <v>113</v>
      </c>
      <c r="AU97" s="4" t="s">
        <v>80</v>
      </c>
    </row>
    <row r="98" s="28" customFormat="true" ht="12.8" hidden="false" customHeight="false" outlineLevel="0" collapsed="false">
      <c r="A98" s="23"/>
      <c r="B98" s="24"/>
      <c r="C98" s="23"/>
      <c r="D98" s="167" t="s">
        <v>115</v>
      </c>
      <c r="E98" s="23"/>
      <c r="F98" s="172" t="s">
        <v>116</v>
      </c>
      <c r="G98" s="23"/>
      <c r="H98" s="23"/>
      <c r="I98" s="169"/>
      <c r="J98" s="23"/>
      <c r="K98" s="23"/>
      <c r="L98" s="24"/>
      <c r="M98" s="170"/>
      <c r="N98" s="171"/>
      <c r="O98" s="56"/>
      <c r="P98" s="56"/>
      <c r="Q98" s="56"/>
      <c r="R98" s="56"/>
      <c r="S98" s="56"/>
      <c r="T98" s="57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T98" s="4" t="s">
        <v>115</v>
      </c>
      <c r="AU98" s="4" t="s">
        <v>80</v>
      </c>
    </row>
    <row r="99" s="28" customFormat="true" ht="76.35" hidden="false" customHeight="true" outlineLevel="0" collapsed="false">
      <c r="A99" s="23"/>
      <c r="B99" s="153"/>
      <c r="C99" s="154" t="s">
        <v>144</v>
      </c>
      <c r="D99" s="154" t="s">
        <v>106</v>
      </c>
      <c r="E99" s="155" t="s">
        <v>145</v>
      </c>
      <c r="F99" s="156" t="s">
        <v>146</v>
      </c>
      <c r="G99" s="157" t="s">
        <v>109</v>
      </c>
      <c r="H99" s="158" t="n">
        <v>1</v>
      </c>
      <c r="I99" s="159"/>
      <c r="J99" s="160" t="n">
        <f aca="false">ROUND(I99*H99,2)</f>
        <v>0</v>
      </c>
      <c r="K99" s="156" t="s">
        <v>110</v>
      </c>
      <c r="L99" s="24"/>
      <c r="M99" s="161"/>
      <c r="N99" s="162" t="s">
        <v>44</v>
      </c>
      <c r="O99" s="56"/>
      <c r="P99" s="163" t="n">
        <f aca="false">O99*H99</f>
        <v>0</v>
      </c>
      <c r="Q99" s="163" t="n">
        <v>0</v>
      </c>
      <c r="R99" s="163" t="n">
        <f aca="false">Q99*H99</f>
        <v>0</v>
      </c>
      <c r="S99" s="163" t="n">
        <v>0</v>
      </c>
      <c r="T99" s="164" t="n">
        <f aca="false">S99*H99</f>
        <v>0</v>
      </c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R99" s="165" t="s">
        <v>111</v>
      </c>
      <c r="AT99" s="165" t="s">
        <v>106</v>
      </c>
      <c r="AU99" s="165" t="s">
        <v>80</v>
      </c>
      <c r="AY99" s="4" t="s">
        <v>103</v>
      </c>
      <c r="BE99" s="166" t="n">
        <f aca="false">IF(N99="základní",J99,0)</f>
        <v>0</v>
      </c>
      <c r="BF99" s="166" t="n">
        <f aca="false">IF(N99="snížená",J99,0)</f>
        <v>0</v>
      </c>
      <c r="BG99" s="166" t="n">
        <f aca="false">IF(N99="zákl. přenesená",J99,0)</f>
        <v>0</v>
      </c>
      <c r="BH99" s="166" t="n">
        <f aca="false">IF(N99="sníž. přenesená",J99,0)</f>
        <v>0</v>
      </c>
      <c r="BI99" s="166" t="n">
        <f aca="false">IF(N99="nulová",J99,0)</f>
        <v>0</v>
      </c>
      <c r="BJ99" s="4" t="s">
        <v>78</v>
      </c>
      <c r="BK99" s="166" t="n">
        <f aca="false">ROUND(I99*H99,2)</f>
        <v>0</v>
      </c>
      <c r="BL99" s="4" t="s">
        <v>111</v>
      </c>
      <c r="BM99" s="165" t="s">
        <v>147</v>
      </c>
    </row>
    <row r="100" s="28" customFormat="true" ht="12.8" hidden="false" customHeight="false" outlineLevel="0" collapsed="false">
      <c r="A100" s="23"/>
      <c r="B100" s="24"/>
      <c r="C100" s="23"/>
      <c r="D100" s="167" t="s">
        <v>113</v>
      </c>
      <c r="E100" s="23"/>
      <c r="F100" s="168" t="s">
        <v>146</v>
      </c>
      <c r="G100" s="23"/>
      <c r="H100" s="23"/>
      <c r="I100" s="169"/>
      <c r="J100" s="23"/>
      <c r="K100" s="23"/>
      <c r="L100" s="24"/>
      <c r="M100" s="170"/>
      <c r="N100" s="171"/>
      <c r="O100" s="56"/>
      <c r="P100" s="56"/>
      <c r="Q100" s="56"/>
      <c r="R100" s="56"/>
      <c r="S100" s="56"/>
      <c r="T100" s="57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T100" s="4" t="s">
        <v>113</v>
      </c>
      <c r="AU100" s="4" t="s">
        <v>80</v>
      </c>
    </row>
    <row r="101" s="28" customFormat="true" ht="12.8" hidden="false" customHeight="false" outlineLevel="0" collapsed="false">
      <c r="A101" s="23"/>
      <c r="B101" s="24"/>
      <c r="C101" s="23"/>
      <c r="D101" s="167" t="s">
        <v>115</v>
      </c>
      <c r="E101" s="23"/>
      <c r="F101" s="172" t="s">
        <v>116</v>
      </c>
      <c r="G101" s="23"/>
      <c r="H101" s="23"/>
      <c r="I101" s="169"/>
      <c r="J101" s="23"/>
      <c r="K101" s="23"/>
      <c r="L101" s="24"/>
      <c r="M101" s="173"/>
      <c r="N101" s="174"/>
      <c r="O101" s="175"/>
      <c r="P101" s="175"/>
      <c r="Q101" s="175"/>
      <c r="R101" s="175"/>
      <c r="S101" s="175"/>
      <c r="T101" s="176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T101" s="4" t="s">
        <v>115</v>
      </c>
      <c r="AU101" s="4" t="s">
        <v>80</v>
      </c>
    </row>
    <row r="102" s="28" customFormat="true" ht="6.95" hidden="false" customHeight="true" outlineLevel="0" collapsed="false">
      <c r="A102" s="23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24"/>
      <c r="M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</row>
  </sheetData>
  <autoFilter ref="C74:K101"/>
  <mergeCells count="6">
    <mergeCell ref="L2:V2"/>
    <mergeCell ref="E7:H7"/>
    <mergeCell ref="E16:H16"/>
    <mergeCell ref="E25:H25"/>
    <mergeCell ref="E46:H46"/>
    <mergeCell ref="E67:H67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K219"/>
  <sheetViews>
    <sheetView showFormulas="false" showGridLines="false" showRowColHeaders="true" showZeros="true" rightToLeft="false" tabSelected="false" showOutlineSymbols="true" defaultGridColor="true" view="normal" topLeftCell="A58" colorId="64" zoomScale="110" zoomScaleNormal="110" zoomScalePageLayoutView="100" workbookViewId="0">
      <selection pane="topLeft" activeCell="A58" activeCellId="1" sqref="96:96 A58"/>
    </sheetView>
  </sheetViews>
  <sheetFormatPr defaultColWidth="8.5078125" defaultRowHeight="12.8" zeroHeight="false" outlineLevelRow="0" outlineLevelCol="0"/>
  <cols>
    <col collapsed="false" customWidth="true" hidden="false" outlineLevel="0" max="1" min="1" style="177" width="8.34"/>
    <col collapsed="false" customWidth="true" hidden="false" outlineLevel="0" max="2" min="2" style="177" width="1.66"/>
    <col collapsed="false" customWidth="true" hidden="false" outlineLevel="0" max="4" min="3" style="177" width="5"/>
    <col collapsed="false" customWidth="true" hidden="false" outlineLevel="0" max="5" min="5" style="177" width="11.66"/>
    <col collapsed="false" customWidth="true" hidden="false" outlineLevel="0" max="6" min="6" style="177" width="9.16"/>
    <col collapsed="false" customWidth="true" hidden="false" outlineLevel="0" max="7" min="7" style="177" width="5"/>
    <col collapsed="false" customWidth="true" hidden="false" outlineLevel="0" max="8" min="8" style="177" width="77.83"/>
    <col collapsed="false" customWidth="true" hidden="false" outlineLevel="0" max="10" min="9" style="177" width="20"/>
    <col collapsed="false" customWidth="true" hidden="false" outlineLevel="0" max="11" min="11" style="177" width="1.66"/>
  </cols>
  <sheetData>
    <row r="1" s="1" customFormat="true" ht="37.5" hidden="false" customHeight="true" outlineLevel="0" collapsed="false"/>
    <row r="2" s="1" customFormat="true" ht="7.5" hidden="false" customHeight="true" outlineLevel="0" collapsed="false">
      <c r="B2" s="178"/>
      <c r="C2" s="179"/>
      <c r="D2" s="179"/>
      <c r="E2" s="179"/>
      <c r="F2" s="179"/>
      <c r="G2" s="179"/>
      <c r="H2" s="179"/>
      <c r="I2" s="179"/>
      <c r="J2" s="179"/>
      <c r="K2" s="180"/>
    </row>
    <row r="3" s="181" customFormat="true" ht="45" hidden="false" customHeight="true" outlineLevel="0" collapsed="false">
      <c r="B3" s="182"/>
      <c r="C3" s="183" t="s">
        <v>148</v>
      </c>
      <c r="D3" s="183"/>
      <c r="E3" s="183"/>
      <c r="F3" s="183"/>
      <c r="G3" s="183"/>
      <c r="H3" s="183"/>
      <c r="I3" s="183"/>
      <c r="J3" s="183"/>
      <c r="K3" s="184"/>
    </row>
    <row r="4" s="1" customFormat="true" ht="25.5" hidden="false" customHeight="true" outlineLevel="0" collapsed="false">
      <c r="B4" s="185"/>
      <c r="C4" s="186" t="s">
        <v>149</v>
      </c>
      <c r="D4" s="186"/>
      <c r="E4" s="186"/>
      <c r="F4" s="186"/>
      <c r="G4" s="186"/>
      <c r="H4" s="186"/>
      <c r="I4" s="186"/>
      <c r="J4" s="186"/>
      <c r="K4" s="187"/>
    </row>
    <row r="5" s="1" customFormat="true" ht="5.25" hidden="false" customHeight="true" outlineLevel="0" collapsed="false">
      <c r="B5" s="185"/>
      <c r="C5" s="188"/>
      <c r="D5" s="188"/>
      <c r="E5" s="188"/>
      <c r="F5" s="188"/>
      <c r="G5" s="188"/>
      <c r="H5" s="188"/>
      <c r="I5" s="188"/>
      <c r="J5" s="188"/>
      <c r="K5" s="187"/>
    </row>
    <row r="6" s="1" customFormat="true" ht="15" hidden="false" customHeight="true" outlineLevel="0" collapsed="false">
      <c r="B6" s="185"/>
      <c r="C6" s="189" t="s">
        <v>150</v>
      </c>
      <c r="D6" s="189"/>
      <c r="E6" s="189"/>
      <c r="F6" s="189"/>
      <c r="G6" s="189"/>
      <c r="H6" s="189"/>
      <c r="I6" s="189"/>
      <c r="J6" s="189"/>
      <c r="K6" s="187"/>
    </row>
    <row r="7" s="1" customFormat="true" ht="15" hidden="false" customHeight="true" outlineLevel="0" collapsed="false">
      <c r="B7" s="190"/>
      <c r="C7" s="189" t="s">
        <v>151</v>
      </c>
      <c r="D7" s="189"/>
      <c r="E7" s="189"/>
      <c r="F7" s="189"/>
      <c r="G7" s="189"/>
      <c r="H7" s="189"/>
      <c r="I7" s="189"/>
      <c r="J7" s="189"/>
      <c r="K7" s="187"/>
    </row>
    <row r="8" s="1" customFormat="true" ht="12.75" hidden="false" customHeight="true" outlineLevel="0" collapsed="false">
      <c r="B8" s="190"/>
      <c r="C8" s="189"/>
      <c r="D8" s="189"/>
      <c r="E8" s="189"/>
      <c r="F8" s="189"/>
      <c r="G8" s="189"/>
      <c r="H8" s="189"/>
      <c r="I8" s="189"/>
      <c r="J8" s="189"/>
      <c r="K8" s="187"/>
    </row>
    <row r="9" s="1" customFormat="true" ht="15" hidden="false" customHeight="true" outlineLevel="0" collapsed="false">
      <c r="B9" s="190"/>
      <c r="C9" s="191" t="s">
        <v>152</v>
      </c>
      <c r="D9" s="191"/>
      <c r="E9" s="191"/>
      <c r="F9" s="191"/>
      <c r="G9" s="191"/>
      <c r="H9" s="191"/>
      <c r="I9" s="191"/>
      <c r="J9" s="191"/>
      <c r="K9" s="187"/>
    </row>
    <row r="10" s="1" customFormat="true" ht="15" hidden="false" customHeight="true" outlineLevel="0" collapsed="false">
      <c r="B10" s="190"/>
      <c r="C10" s="189"/>
      <c r="D10" s="189" t="s">
        <v>153</v>
      </c>
      <c r="E10" s="189"/>
      <c r="F10" s="189"/>
      <c r="G10" s="189"/>
      <c r="H10" s="189"/>
      <c r="I10" s="189"/>
      <c r="J10" s="189"/>
      <c r="K10" s="187"/>
    </row>
    <row r="11" s="1" customFormat="true" ht="15" hidden="false" customHeight="true" outlineLevel="0" collapsed="false">
      <c r="B11" s="190"/>
      <c r="C11" s="192"/>
      <c r="D11" s="189" t="s">
        <v>154</v>
      </c>
      <c r="E11" s="189"/>
      <c r="F11" s="189"/>
      <c r="G11" s="189"/>
      <c r="H11" s="189"/>
      <c r="I11" s="189"/>
      <c r="J11" s="189"/>
      <c r="K11" s="187"/>
    </row>
    <row r="12" s="1" customFormat="true" ht="15" hidden="false" customHeight="true" outlineLevel="0" collapsed="false">
      <c r="B12" s="190"/>
      <c r="C12" s="192"/>
      <c r="D12" s="189"/>
      <c r="E12" s="189"/>
      <c r="F12" s="189"/>
      <c r="G12" s="189"/>
      <c r="H12" s="189"/>
      <c r="I12" s="189"/>
      <c r="J12" s="189"/>
      <c r="K12" s="187"/>
    </row>
    <row r="13" s="1" customFormat="true" ht="15" hidden="false" customHeight="true" outlineLevel="0" collapsed="false">
      <c r="B13" s="190"/>
      <c r="C13" s="192"/>
      <c r="D13" s="193" t="s">
        <v>155</v>
      </c>
      <c r="E13" s="189"/>
      <c r="F13" s="189"/>
      <c r="G13" s="189"/>
      <c r="H13" s="189"/>
      <c r="I13" s="189"/>
      <c r="J13" s="189"/>
      <c r="K13" s="187"/>
    </row>
    <row r="14" s="1" customFormat="true" ht="12.75" hidden="false" customHeight="true" outlineLevel="0" collapsed="false">
      <c r="B14" s="190"/>
      <c r="C14" s="192"/>
      <c r="D14" s="192"/>
      <c r="E14" s="192"/>
      <c r="F14" s="192"/>
      <c r="G14" s="192"/>
      <c r="H14" s="192"/>
      <c r="I14" s="192"/>
      <c r="J14" s="192"/>
      <c r="K14" s="187"/>
    </row>
    <row r="15" s="1" customFormat="true" ht="15" hidden="false" customHeight="true" outlineLevel="0" collapsed="false">
      <c r="B15" s="190"/>
      <c r="C15" s="192"/>
      <c r="D15" s="189" t="s">
        <v>156</v>
      </c>
      <c r="E15" s="189"/>
      <c r="F15" s="189"/>
      <c r="G15" s="189"/>
      <c r="H15" s="189"/>
      <c r="I15" s="189"/>
      <c r="J15" s="189"/>
      <c r="K15" s="187"/>
    </row>
    <row r="16" s="1" customFormat="true" ht="15" hidden="false" customHeight="true" outlineLevel="0" collapsed="false">
      <c r="B16" s="190"/>
      <c r="C16" s="192"/>
      <c r="D16" s="189" t="s">
        <v>157</v>
      </c>
      <c r="E16" s="189"/>
      <c r="F16" s="189"/>
      <c r="G16" s="189"/>
      <c r="H16" s="189"/>
      <c r="I16" s="189"/>
      <c r="J16" s="189"/>
      <c r="K16" s="187"/>
    </row>
    <row r="17" s="1" customFormat="true" ht="15" hidden="false" customHeight="true" outlineLevel="0" collapsed="false">
      <c r="B17" s="190"/>
      <c r="C17" s="192"/>
      <c r="D17" s="189" t="s">
        <v>158</v>
      </c>
      <c r="E17" s="189"/>
      <c r="F17" s="189"/>
      <c r="G17" s="189"/>
      <c r="H17" s="189"/>
      <c r="I17" s="189"/>
      <c r="J17" s="189"/>
      <c r="K17" s="187"/>
    </row>
    <row r="18" s="1" customFormat="true" ht="15" hidden="false" customHeight="true" outlineLevel="0" collapsed="false">
      <c r="B18" s="190"/>
      <c r="C18" s="192"/>
      <c r="D18" s="192"/>
      <c r="E18" s="194" t="s">
        <v>77</v>
      </c>
      <c r="F18" s="189" t="s">
        <v>159</v>
      </c>
      <c r="G18" s="189"/>
      <c r="H18" s="189"/>
      <c r="I18" s="189"/>
      <c r="J18" s="189"/>
      <c r="K18" s="187"/>
    </row>
    <row r="19" s="1" customFormat="true" ht="15" hidden="false" customHeight="true" outlineLevel="0" collapsed="false">
      <c r="B19" s="190"/>
      <c r="C19" s="192"/>
      <c r="D19" s="192"/>
      <c r="E19" s="194" t="s">
        <v>160</v>
      </c>
      <c r="F19" s="189" t="s">
        <v>161</v>
      </c>
      <c r="G19" s="189"/>
      <c r="H19" s="189"/>
      <c r="I19" s="189"/>
      <c r="J19" s="189"/>
      <c r="K19" s="187"/>
    </row>
    <row r="20" s="1" customFormat="true" ht="15" hidden="false" customHeight="true" outlineLevel="0" collapsed="false">
      <c r="B20" s="190"/>
      <c r="C20" s="192"/>
      <c r="D20" s="192"/>
      <c r="E20" s="194" t="s">
        <v>162</v>
      </c>
      <c r="F20" s="189" t="s">
        <v>163</v>
      </c>
      <c r="G20" s="189"/>
      <c r="H20" s="189"/>
      <c r="I20" s="189"/>
      <c r="J20" s="189"/>
      <c r="K20" s="187"/>
    </row>
    <row r="21" s="1" customFormat="true" ht="15" hidden="false" customHeight="true" outlineLevel="0" collapsed="false">
      <c r="B21" s="190"/>
      <c r="C21" s="192"/>
      <c r="D21" s="192"/>
      <c r="E21" s="194" t="s">
        <v>164</v>
      </c>
      <c r="F21" s="189" t="s">
        <v>165</v>
      </c>
      <c r="G21" s="189"/>
      <c r="H21" s="189"/>
      <c r="I21" s="189"/>
      <c r="J21" s="189"/>
      <c r="K21" s="187"/>
    </row>
    <row r="22" s="1" customFormat="true" ht="15" hidden="false" customHeight="true" outlineLevel="0" collapsed="false">
      <c r="B22" s="190"/>
      <c r="C22" s="192"/>
      <c r="D22" s="192"/>
      <c r="E22" s="194" t="s">
        <v>166</v>
      </c>
      <c r="F22" s="189" t="s">
        <v>167</v>
      </c>
      <c r="G22" s="189"/>
      <c r="H22" s="189"/>
      <c r="I22" s="189"/>
      <c r="J22" s="189"/>
      <c r="K22" s="187"/>
    </row>
    <row r="23" s="1" customFormat="true" ht="15" hidden="false" customHeight="true" outlineLevel="0" collapsed="false">
      <c r="B23" s="190"/>
      <c r="C23" s="192"/>
      <c r="D23" s="192"/>
      <c r="E23" s="194" t="s">
        <v>168</v>
      </c>
      <c r="F23" s="189" t="s">
        <v>169</v>
      </c>
      <c r="G23" s="189"/>
      <c r="H23" s="189"/>
      <c r="I23" s="189"/>
      <c r="J23" s="189"/>
      <c r="K23" s="187"/>
    </row>
    <row r="24" s="1" customFormat="true" ht="12.75" hidden="false" customHeight="true" outlineLevel="0" collapsed="false">
      <c r="B24" s="190"/>
      <c r="C24" s="192"/>
      <c r="D24" s="192"/>
      <c r="E24" s="192"/>
      <c r="F24" s="192"/>
      <c r="G24" s="192"/>
      <c r="H24" s="192"/>
      <c r="I24" s="192"/>
      <c r="J24" s="192"/>
      <c r="K24" s="187"/>
    </row>
    <row r="25" s="1" customFormat="true" ht="15" hidden="false" customHeight="true" outlineLevel="0" collapsed="false">
      <c r="B25" s="190"/>
      <c r="C25" s="191" t="s">
        <v>170</v>
      </c>
      <c r="D25" s="191"/>
      <c r="E25" s="191"/>
      <c r="F25" s="191"/>
      <c r="G25" s="191"/>
      <c r="H25" s="191"/>
      <c r="I25" s="191"/>
      <c r="J25" s="191"/>
      <c r="K25" s="187"/>
    </row>
    <row r="26" s="1" customFormat="true" ht="15" hidden="false" customHeight="true" outlineLevel="0" collapsed="false">
      <c r="B26" s="190"/>
      <c r="C26" s="189" t="s">
        <v>171</v>
      </c>
      <c r="D26" s="189"/>
      <c r="E26" s="189"/>
      <c r="F26" s="189"/>
      <c r="G26" s="189"/>
      <c r="H26" s="189"/>
      <c r="I26" s="189"/>
      <c r="J26" s="189"/>
      <c r="K26" s="187"/>
    </row>
    <row r="27" s="1" customFormat="true" ht="15" hidden="false" customHeight="true" outlineLevel="0" collapsed="false">
      <c r="B27" s="190"/>
      <c r="C27" s="189"/>
      <c r="D27" s="195" t="s">
        <v>172</v>
      </c>
      <c r="E27" s="195"/>
      <c r="F27" s="195"/>
      <c r="G27" s="195"/>
      <c r="H27" s="195"/>
      <c r="I27" s="195"/>
      <c r="J27" s="195"/>
      <c r="K27" s="187"/>
    </row>
    <row r="28" s="1" customFormat="true" ht="15" hidden="false" customHeight="true" outlineLevel="0" collapsed="false">
      <c r="B28" s="190"/>
      <c r="C28" s="192"/>
      <c r="D28" s="189" t="s">
        <v>173</v>
      </c>
      <c r="E28" s="189"/>
      <c r="F28" s="189"/>
      <c r="G28" s="189"/>
      <c r="H28" s="189"/>
      <c r="I28" s="189"/>
      <c r="J28" s="189"/>
      <c r="K28" s="187"/>
    </row>
    <row r="29" s="1" customFormat="true" ht="12.75" hidden="false" customHeight="true" outlineLevel="0" collapsed="false">
      <c r="B29" s="190"/>
      <c r="C29" s="192"/>
      <c r="D29" s="192"/>
      <c r="E29" s="192"/>
      <c r="F29" s="192"/>
      <c r="G29" s="192"/>
      <c r="H29" s="192"/>
      <c r="I29" s="192"/>
      <c r="J29" s="192"/>
      <c r="K29" s="187"/>
    </row>
    <row r="30" s="1" customFormat="true" ht="15" hidden="false" customHeight="true" outlineLevel="0" collapsed="false">
      <c r="B30" s="190"/>
      <c r="C30" s="192"/>
      <c r="D30" s="195" t="s">
        <v>174</v>
      </c>
      <c r="E30" s="195"/>
      <c r="F30" s="195"/>
      <c r="G30" s="195"/>
      <c r="H30" s="195"/>
      <c r="I30" s="195"/>
      <c r="J30" s="195"/>
      <c r="K30" s="187"/>
    </row>
    <row r="31" s="1" customFormat="true" ht="15" hidden="false" customHeight="true" outlineLevel="0" collapsed="false">
      <c r="B31" s="190"/>
      <c r="C31" s="192"/>
      <c r="D31" s="189" t="s">
        <v>175</v>
      </c>
      <c r="E31" s="189"/>
      <c r="F31" s="189"/>
      <c r="G31" s="189"/>
      <c r="H31" s="189"/>
      <c r="I31" s="189"/>
      <c r="J31" s="189"/>
      <c r="K31" s="187"/>
    </row>
    <row r="32" s="1" customFormat="true" ht="12.75" hidden="false" customHeight="true" outlineLevel="0" collapsed="false">
      <c r="B32" s="190"/>
      <c r="C32" s="192"/>
      <c r="D32" s="192"/>
      <c r="E32" s="192"/>
      <c r="F32" s="192"/>
      <c r="G32" s="192"/>
      <c r="H32" s="192"/>
      <c r="I32" s="192"/>
      <c r="J32" s="192"/>
      <c r="K32" s="187"/>
    </row>
    <row r="33" s="1" customFormat="true" ht="15" hidden="false" customHeight="true" outlineLevel="0" collapsed="false">
      <c r="B33" s="190"/>
      <c r="C33" s="192"/>
      <c r="D33" s="195" t="s">
        <v>176</v>
      </c>
      <c r="E33" s="195"/>
      <c r="F33" s="195"/>
      <c r="G33" s="195"/>
      <c r="H33" s="195"/>
      <c r="I33" s="195"/>
      <c r="J33" s="195"/>
      <c r="K33" s="187"/>
    </row>
    <row r="34" s="1" customFormat="true" ht="15" hidden="false" customHeight="true" outlineLevel="0" collapsed="false">
      <c r="B34" s="190"/>
      <c r="C34" s="192"/>
      <c r="D34" s="189" t="s">
        <v>177</v>
      </c>
      <c r="E34" s="189"/>
      <c r="F34" s="189"/>
      <c r="G34" s="189"/>
      <c r="H34" s="189"/>
      <c r="I34" s="189"/>
      <c r="J34" s="189"/>
      <c r="K34" s="187"/>
    </row>
    <row r="35" s="1" customFormat="true" ht="15" hidden="false" customHeight="true" outlineLevel="0" collapsed="false">
      <c r="B35" s="190"/>
      <c r="C35" s="192"/>
      <c r="D35" s="189" t="s">
        <v>178</v>
      </c>
      <c r="E35" s="189"/>
      <c r="F35" s="189"/>
      <c r="G35" s="189"/>
      <c r="H35" s="189"/>
      <c r="I35" s="189"/>
      <c r="J35" s="189"/>
      <c r="K35" s="187"/>
    </row>
    <row r="36" s="1" customFormat="true" ht="15" hidden="false" customHeight="true" outlineLevel="0" collapsed="false">
      <c r="B36" s="190"/>
      <c r="C36" s="192"/>
      <c r="D36" s="189"/>
      <c r="E36" s="193" t="s">
        <v>90</v>
      </c>
      <c r="F36" s="189"/>
      <c r="G36" s="189" t="s">
        <v>179</v>
      </c>
      <c r="H36" s="189"/>
      <c r="I36" s="189"/>
      <c r="J36" s="189"/>
      <c r="K36" s="187"/>
    </row>
    <row r="37" s="1" customFormat="true" ht="30.75" hidden="false" customHeight="true" outlineLevel="0" collapsed="false">
      <c r="B37" s="190"/>
      <c r="C37" s="192"/>
      <c r="D37" s="189"/>
      <c r="E37" s="193" t="s">
        <v>180</v>
      </c>
      <c r="F37" s="189"/>
      <c r="G37" s="189" t="s">
        <v>181</v>
      </c>
      <c r="H37" s="189"/>
      <c r="I37" s="189"/>
      <c r="J37" s="189"/>
      <c r="K37" s="187"/>
    </row>
    <row r="38" s="1" customFormat="true" ht="15" hidden="false" customHeight="true" outlineLevel="0" collapsed="false">
      <c r="B38" s="190"/>
      <c r="C38" s="192"/>
      <c r="D38" s="189"/>
      <c r="E38" s="193" t="s">
        <v>54</v>
      </c>
      <c r="F38" s="189"/>
      <c r="G38" s="189" t="s">
        <v>182</v>
      </c>
      <c r="H38" s="189"/>
      <c r="I38" s="189"/>
      <c r="J38" s="189"/>
      <c r="K38" s="187"/>
    </row>
    <row r="39" s="1" customFormat="true" ht="15" hidden="false" customHeight="true" outlineLevel="0" collapsed="false">
      <c r="B39" s="190"/>
      <c r="C39" s="192"/>
      <c r="D39" s="189"/>
      <c r="E39" s="193" t="s">
        <v>55</v>
      </c>
      <c r="F39" s="189"/>
      <c r="G39" s="189" t="s">
        <v>183</v>
      </c>
      <c r="H39" s="189"/>
      <c r="I39" s="189"/>
      <c r="J39" s="189"/>
      <c r="K39" s="187"/>
    </row>
    <row r="40" s="1" customFormat="true" ht="15" hidden="false" customHeight="true" outlineLevel="0" collapsed="false">
      <c r="B40" s="190"/>
      <c r="C40" s="192"/>
      <c r="D40" s="189"/>
      <c r="E40" s="193" t="s">
        <v>91</v>
      </c>
      <c r="F40" s="189"/>
      <c r="G40" s="189" t="s">
        <v>184</v>
      </c>
      <c r="H40" s="189"/>
      <c r="I40" s="189"/>
      <c r="J40" s="189"/>
      <c r="K40" s="187"/>
    </row>
    <row r="41" s="1" customFormat="true" ht="15" hidden="false" customHeight="true" outlineLevel="0" collapsed="false">
      <c r="B41" s="190"/>
      <c r="C41" s="192"/>
      <c r="D41" s="189"/>
      <c r="E41" s="193" t="s">
        <v>92</v>
      </c>
      <c r="F41" s="189"/>
      <c r="G41" s="189" t="s">
        <v>185</v>
      </c>
      <c r="H41" s="189"/>
      <c r="I41" s="189"/>
      <c r="J41" s="189"/>
      <c r="K41" s="187"/>
    </row>
    <row r="42" s="1" customFormat="true" ht="15" hidden="false" customHeight="true" outlineLevel="0" collapsed="false">
      <c r="B42" s="190"/>
      <c r="C42" s="192"/>
      <c r="D42" s="189"/>
      <c r="E42" s="193" t="s">
        <v>186</v>
      </c>
      <c r="F42" s="189"/>
      <c r="G42" s="189" t="s">
        <v>187</v>
      </c>
      <c r="H42" s="189"/>
      <c r="I42" s="189"/>
      <c r="J42" s="189"/>
      <c r="K42" s="187"/>
    </row>
    <row r="43" s="1" customFormat="true" ht="15" hidden="false" customHeight="true" outlineLevel="0" collapsed="false">
      <c r="B43" s="190"/>
      <c r="C43" s="192"/>
      <c r="D43" s="189"/>
      <c r="E43" s="193"/>
      <c r="F43" s="189"/>
      <c r="G43" s="189" t="s">
        <v>188</v>
      </c>
      <c r="H43" s="189"/>
      <c r="I43" s="189"/>
      <c r="J43" s="189"/>
      <c r="K43" s="187"/>
    </row>
    <row r="44" s="1" customFormat="true" ht="15" hidden="false" customHeight="true" outlineLevel="0" collapsed="false">
      <c r="B44" s="190"/>
      <c r="C44" s="192"/>
      <c r="D44" s="189"/>
      <c r="E44" s="193" t="s">
        <v>189</v>
      </c>
      <c r="F44" s="189"/>
      <c r="G44" s="189" t="s">
        <v>190</v>
      </c>
      <c r="H44" s="189"/>
      <c r="I44" s="189"/>
      <c r="J44" s="189"/>
      <c r="K44" s="187"/>
    </row>
    <row r="45" s="1" customFormat="true" ht="15" hidden="false" customHeight="true" outlineLevel="0" collapsed="false">
      <c r="B45" s="190"/>
      <c r="C45" s="192"/>
      <c r="D45" s="189"/>
      <c r="E45" s="193" t="s">
        <v>94</v>
      </c>
      <c r="F45" s="189"/>
      <c r="G45" s="189" t="s">
        <v>191</v>
      </c>
      <c r="H45" s="189"/>
      <c r="I45" s="189"/>
      <c r="J45" s="189"/>
      <c r="K45" s="187"/>
    </row>
    <row r="46" s="1" customFormat="true" ht="12.75" hidden="false" customHeight="true" outlineLevel="0" collapsed="false">
      <c r="B46" s="190"/>
      <c r="C46" s="192"/>
      <c r="D46" s="189"/>
      <c r="E46" s="189"/>
      <c r="F46" s="189"/>
      <c r="G46" s="189"/>
      <c r="H46" s="189"/>
      <c r="I46" s="189"/>
      <c r="J46" s="189"/>
      <c r="K46" s="187"/>
    </row>
    <row r="47" s="1" customFormat="true" ht="15" hidden="false" customHeight="true" outlineLevel="0" collapsed="false">
      <c r="B47" s="190"/>
      <c r="C47" s="192"/>
      <c r="D47" s="189" t="s">
        <v>192</v>
      </c>
      <c r="E47" s="189"/>
      <c r="F47" s="189"/>
      <c r="G47" s="189"/>
      <c r="H47" s="189"/>
      <c r="I47" s="189"/>
      <c r="J47" s="189"/>
      <c r="K47" s="187"/>
    </row>
    <row r="48" s="1" customFormat="true" ht="15" hidden="false" customHeight="true" outlineLevel="0" collapsed="false">
      <c r="B48" s="190"/>
      <c r="C48" s="192"/>
      <c r="D48" s="192"/>
      <c r="E48" s="189" t="s">
        <v>193</v>
      </c>
      <c r="F48" s="189"/>
      <c r="G48" s="189"/>
      <c r="H48" s="189"/>
      <c r="I48" s="189"/>
      <c r="J48" s="189"/>
      <c r="K48" s="187"/>
    </row>
    <row r="49" s="1" customFormat="true" ht="15" hidden="false" customHeight="true" outlineLevel="0" collapsed="false">
      <c r="B49" s="190"/>
      <c r="C49" s="192"/>
      <c r="D49" s="192"/>
      <c r="E49" s="189" t="s">
        <v>194</v>
      </c>
      <c r="F49" s="189"/>
      <c r="G49" s="189"/>
      <c r="H49" s="189"/>
      <c r="I49" s="189"/>
      <c r="J49" s="189"/>
      <c r="K49" s="187"/>
    </row>
    <row r="50" s="1" customFormat="true" ht="15" hidden="false" customHeight="true" outlineLevel="0" collapsed="false">
      <c r="B50" s="190"/>
      <c r="C50" s="192"/>
      <c r="D50" s="192"/>
      <c r="E50" s="189" t="s">
        <v>195</v>
      </c>
      <c r="F50" s="189"/>
      <c r="G50" s="189"/>
      <c r="H50" s="189"/>
      <c r="I50" s="189"/>
      <c r="J50" s="189"/>
      <c r="K50" s="187"/>
    </row>
    <row r="51" s="1" customFormat="true" ht="15" hidden="false" customHeight="true" outlineLevel="0" collapsed="false">
      <c r="B51" s="190"/>
      <c r="C51" s="192"/>
      <c r="D51" s="189" t="s">
        <v>196</v>
      </c>
      <c r="E51" s="189"/>
      <c r="F51" s="189"/>
      <c r="G51" s="189"/>
      <c r="H51" s="189"/>
      <c r="I51" s="189"/>
      <c r="J51" s="189"/>
      <c r="K51" s="187"/>
    </row>
    <row r="52" s="1" customFormat="true" ht="25.5" hidden="false" customHeight="true" outlineLevel="0" collapsed="false">
      <c r="B52" s="185"/>
      <c r="C52" s="186" t="s">
        <v>197</v>
      </c>
      <c r="D52" s="186"/>
      <c r="E52" s="186"/>
      <c r="F52" s="186"/>
      <c r="G52" s="186"/>
      <c r="H52" s="186"/>
      <c r="I52" s="186"/>
      <c r="J52" s="186"/>
      <c r="K52" s="187"/>
    </row>
    <row r="53" s="1" customFormat="true" ht="5.25" hidden="false" customHeight="true" outlineLevel="0" collapsed="false">
      <c r="B53" s="185"/>
      <c r="C53" s="188"/>
      <c r="D53" s="188"/>
      <c r="E53" s="188"/>
      <c r="F53" s="188"/>
      <c r="G53" s="188"/>
      <c r="H53" s="188"/>
      <c r="I53" s="188"/>
      <c r="J53" s="188"/>
      <c r="K53" s="187"/>
    </row>
    <row r="54" s="1" customFormat="true" ht="15" hidden="false" customHeight="true" outlineLevel="0" collapsed="false">
      <c r="B54" s="185"/>
      <c r="C54" s="189" t="s">
        <v>198</v>
      </c>
      <c r="D54" s="189"/>
      <c r="E54" s="189"/>
      <c r="F54" s="189"/>
      <c r="G54" s="189"/>
      <c r="H54" s="189"/>
      <c r="I54" s="189"/>
      <c r="J54" s="189"/>
      <c r="K54" s="187"/>
    </row>
    <row r="55" s="1" customFormat="true" ht="15" hidden="false" customHeight="true" outlineLevel="0" collapsed="false">
      <c r="B55" s="185"/>
      <c r="C55" s="189" t="s">
        <v>199</v>
      </c>
      <c r="D55" s="189"/>
      <c r="E55" s="189"/>
      <c r="F55" s="189"/>
      <c r="G55" s="189"/>
      <c r="H55" s="189"/>
      <c r="I55" s="189"/>
      <c r="J55" s="189"/>
      <c r="K55" s="187"/>
    </row>
    <row r="56" s="1" customFormat="true" ht="12.75" hidden="false" customHeight="true" outlineLevel="0" collapsed="false">
      <c r="B56" s="185"/>
      <c r="C56" s="189"/>
      <c r="D56" s="189"/>
      <c r="E56" s="189"/>
      <c r="F56" s="189"/>
      <c r="G56" s="189"/>
      <c r="H56" s="189"/>
      <c r="I56" s="189"/>
      <c r="J56" s="189"/>
      <c r="K56" s="187"/>
    </row>
    <row r="57" s="1" customFormat="true" ht="15" hidden="false" customHeight="true" outlineLevel="0" collapsed="false">
      <c r="B57" s="185"/>
      <c r="C57" s="189" t="s">
        <v>200</v>
      </c>
      <c r="D57" s="189"/>
      <c r="E57" s="189"/>
      <c r="F57" s="189"/>
      <c r="G57" s="189"/>
      <c r="H57" s="189"/>
      <c r="I57" s="189"/>
      <c r="J57" s="189"/>
      <c r="K57" s="187"/>
    </row>
    <row r="58" s="1" customFormat="true" ht="15" hidden="false" customHeight="true" outlineLevel="0" collapsed="false">
      <c r="B58" s="185"/>
      <c r="C58" s="192"/>
      <c r="D58" s="189" t="s">
        <v>201</v>
      </c>
      <c r="E58" s="189"/>
      <c r="F58" s="189"/>
      <c r="G58" s="189"/>
      <c r="H58" s="189"/>
      <c r="I58" s="189"/>
      <c r="J58" s="189"/>
      <c r="K58" s="187"/>
    </row>
    <row r="59" s="1" customFormat="true" ht="15" hidden="false" customHeight="true" outlineLevel="0" collapsed="false">
      <c r="B59" s="185"/>
      <c r="C59" s="192"/>
      <c r="D59" s="189" t="s">
        <v>202</v>
      </c>
      <c r="E59" s="189"/>
      <c r="F59" s="189"/>
      <c r="G59" s="189"/>
      <c r="H59" s="189"/>
      <c r="I59" s="189"/>
      <c r="J59" s="189"/>
      <c r="K59" s="187"/>
    </row>
    <row r="60" s="1" customFormat="true" ht="15" hidden="false" customHeight="true" outlineLevel="0" collapsed="false">
      <c r="B60" s="185"/>
      <c r="C60" s="192"/>
      <c r="D60" s="189" t="s">
        <v>203</v>
      </c>
      <c r="E60" s="189"/>
      <c r="F60" s="189"/>
      <c r="G60" s="189"/>
      <c r="H60" s="189"/>
      <c r="I60" s="189"/>
      <c r="J60" s="189"/>
      <c r="K60" s="187"/>
    </row>
    <row r="61" s="1" customFormat="true" ht="15" hidden="false" customHeight="true" outlineLevel="0" collapsed="false">
      <c r="B61" s="185"/>
      <c r="C61" s="192"/>
      <c r="D61" s="189" t="s">
        <v>204</v>
      </c>
      <c r="E61" s="189"/>
      <c r="F61" s="189"/>
      <c r="G61" s="189"/>
      <c r="H61" s="189"/>
      <c r="I61" s="189"/>
      <c r="J61" s="189"/>
      <c r="K61" s="187"/>
    </row>
    <row r="62" s="1" customFormat="true" ht="15" hidden="false" customHeight="true" outlineLevel="0" collapsed="false">
      <c r="B62" s="185"/>
      <c r="C62" s="192"/>
      <c r="D62" s="196" t="s">
        <v>205</v>
      </c>
      <c r="E62" s="196"/>
      <c r="F62" s="196"/>
      <c r="G62" s="196"/>
      <c r="H62" s="196"/>
      <c r="I62" s="196"/>
      <c r="J62" s="196"/>
      <c r="K62" s="187"/>
    </row>
    <row r="63" s="1" customFormat="true" ht="15" hidden="false" customHeight="true" outlineLevel="0" collapsed="false">
      <c r="B63" s="185"/>
      <c r="C63" s="192"/>
      <c r="D63" s="189" t="s">
        <v>206</v>
      </c>
      <c r="E63" s="189"/>
      <c r="F63" s="189"/>
      <c r="G63" s="189"/>
      <c r="H63" s="189"/>
      <c r="I63" s="189"/>
      <c r="J63" s="189"/>
      <c r="K63" s="187"/>
    </row>
    <row r="64" s="1" customFormat="true" ht="12.75" hidden="false" customHeight="true" outlineLevel="0" collapsed="false">
      <c r="B64" s="185"/>
      <c r="C64" s="192"/>
      <c r="D64" s="192"/>
      <c r="E64" s="197"/>
      <c r="F64" s="192"/>
      <c r="G64" s="192"/>
      <c r="H64" s="192"/>
      <c r="I64" s="192"/>
      <c r="J64" s="192"/>
      <c r="K64" s="187"/>
    </row>
    <row r="65" s="1" customFormat="true" ht="15" hidden="false" customHeight="true" outlineLevel="0" collapsed="false">
      <c r="B65" s="185"/>
      <c r="C65" s="192"/>
      <c r="D65" s="189" t="s">
        <v>207</v>
      </c>
      <c r="E65" s="189"/>
      <c r="F65" s="189"/>
      <c r="G65" s="189"/>
      <c r="H65" s="189"/>
      <c r="I65" s="189"/>
      <c r="J65" s="189"/>
      <c r="K65" s="187"/>
    </row>
    <row r="66" s="1" customFormat="true" ht="15" hidden="false" customHeight="true" outlineLevel="0" collapsed="false">
      <c r="B66" s="185"/>
      <c r="C66" s="192"/>
      <c r="D66" s="196" t="s">
        <v>208</v>
      </c>
      <c r="E66" s="196"/>
      <c r="F66" s="196"/>
      <c r="G66" s="196"/>
      <c r="H66" s="196"/>
      <c r="I66" s="196"/>
      <c r="J66" s="196"/>
      <c r="K66" s="187"/>
    </row>
    <row r="67" s="1" customFormat="true" ht="15" hidden="false" customHeight="true" outlineLevel="0" collapsed="false">
      <c r="B67" s="185"/>
      <c r="C67" s="192"/>
      <c r="D67" s="189" t="s">
        <v>209</v>
      </c>
      <c r="E67" s="189"/>
      <c r="F67" s="189"/>
      <c r="G67" s="189"/>
      <c r="H67" s="189"/>
      <c r="I67" s="189"/>
      <c r="J67" s="189"/>
      <c r="K67" s="187"/>
    </row>
    <row r="68" s="1" customFormat="true" ht="15" hidden="false" customHeight="true" outlineLevel="0" collapsed="false">
      <c r="B68" s="185"/>
      <c r="C68" s="192"/>
      <c r="D68" s="189" t="s">
        <v>210</v>
      </c>
      <c r="E68" s="189"/>
      <c r="F68" s="189"/>
      <c r="G68" s="189"/>
      <c r="H68" s="189"/>
      <c r="I68" s="189"/>
      <c r="J68" s="189"/>
      <c r="K68" s="187"/>
    </row>
    <row r="69" s="1" customFormat="true" ht="15" hidden="false" customHeight="true" outlineLevel="0" collapsed="false">
      <c r="B69" s="185"/>
      <c r="C69" s="192"/>
      <c r="D69" s="189" t="s">
        <v>211</v>
      </c>
      <c r="E69" s="189"/>
      <c r="F69" s="189"/>
      <c r="G69" s="189"/>
      <c r="H69" s="189"/>
      <c r="I69" s="189"/>
      <c r="J69" s="189"/>
      <c r="K69" s="187"/>
    </row>
    <row r="70" s="1" customFormat="true" ht="15" hidden="false" customHeight="true" outlineLevel="0" collapsed="false">
      <c r="B70" s="185"/>
      <c r="C70" s="192"/>
      <c r="D70" s="189" t="s">
        <v>212</v>
      </c>
      <c r="E70" s="189"/>
      <c r="F70" s="189"/>
      <c r="G70" s="189"/>
      <c r="H70" s="189"/>
      <c r="I70" s="189"/>
      <c r="J70" s="189"/>
      <c r="K70" s="187"/>
    </row>
    <row r="71" s="1" customFormat="true" ht="12.75" hidden="false" customHeight="true" outlineLevel="0" collapsed="false">
      <c r="B71" s="198"/>
      <c r="C71" s="199"/>
      <c r="D71" s="199"/>
      <c r="E71" s="199"/>
      <c r="F71" s="199"/>
      <c r="G71" s="199"/>
      <c r="H71" s="199"/>
      <c r="I71" s="199"/>
      <c r="J71" s="199"/>
      <c r="K71" s="200"/>
    </row>
    <row r="72" s="1" customFormat="true" ht="18.75" hidden="false" customHeight="true" outlineLevel="0" collapsed="false">
      <c r="B72" s="201"/>
      <c r="C72" s="201"/>
      <c r="D72" s="201"/>
      <c r="E72" s="201"/>
      <c r="F72" s="201"/>
      <c r="G72" s="201"/>
      <c r="H72" s="201"/>
      <c r="I72" s="201"/>
      <c r="J72" s="201"/>
      <c r="K72" s="202"/>
    </row>
    <row r="73" s="1" customFormat="true" ht="18.75" hidden="false" customHeight="true" outlineLevel="0" collapsed="false">
      <c r="B73" s="202"/>
      <c r="C73" s="202"/>
      <c r="D73" s="202"/>
      <c r="E73" s="202"/>
      <c r="F73" s="202"/>
      <c r="G73" s="202"/>
      <c r="H73" s="202"/>
      <c r="I73" s="202"/>
      <c r="J73" s="202"/>
      <c r="K73" s="202"/>
    </row>
    <row r="74" s="1" customFormat="true" ht="7.5" hidden="false" customHeight="true" outlineLevel="0" collapsed="false">
      <c r="B74" s="203"/>
      <c r="C74" s="204"/>
      <c r="D74" s="204"/>
      <c r="E74" s="204"/>
      <c r="F74" s="204"/>
      <c r="G74" s="204"/>
      <c r="H74" s="204"/>
      <c r="I74" s="204"/>
      <c r="J74" s="204"/>
      <c r="K74" s="205"/>
    </row>
    <row r="75" s="1" customFormat="true" ht="45" hidden="false" customHeight="true" outlineLevel="0" collapsed="false">
      <c r="B75" s="206"/>
      <c r="C75" s="207" t="s">
        <v>213</v>
      </c>
      <c r="D75" s="207"/>
      <c r="E75" s="207"/>
      <c r="F75" s="207"/>
      <c r="G75" s="207"/>
      <c r="H75" s="207"/>
      <c r="I75" s="207"/>
      <c r="J75" s="207"/>
      <c r="K75" s="208"/>
    </row>
    <row r="76" s="1" customFormat="true" ht="17.25" hidden="false" customHeight="true" outlineLevel="0" collapsed="false">
      <c r="B76" s="206"/>
      <c r="C76" s="209" t="s">
        <v>214</v>
      </c>
      <c r="D76" s="209"/>
      <c r="E76" s="209"/>
      <c r="F76" s="209" t="s">
        <v>215</v>
      </c>
      <c r="G76" s="210"/>
      <c r="H76" s="209" t="s">
        <v>55</v>
      </c>
      <c r="I76" s="209" t="s">
        <v>58</v>
      </c>
      <c r="J76" s="209" t="s">
        <v>216</v>
      </c>
      <c r="K76" s="208"/>
    </row>
    <row r="77" s="1" customFormat="true" ht="17.25" hidden="false" customHeight="true" outlineLevel="0" collapsed="false">
      <c r="B77" s="206"/>
      <c r="C77" s="211" t="s">
        <v>217</v>
      </c>
      <c r="D77" s="211"/>
      <c r="E77" s="211"/>
      <c r="F77" s="212" t="s">
        <v>218</v>
      </c>
      <c r="G77" s="213"/>
      <c r="H77" s="211"/>
      <c r="I77" s="211"/>
      <c r="J77" s="211" t="s">
        <v>219</v>
      </c>
      <c r="K77" s="208"/>
    </row>
    <row r="78" s="1" customFormat="true" ht="5.25" hidden="false" customHeight="true" outlineLevel="0" collapsed="false">
      <c r="B78" s="206"/>
      <c r="C78" s="214"/>
      <c r="D78" s="214"/>
      <c r="E78" s="214"/>
      <c r="F78" s="214"/>
      <c r="G78" s="215"/>
      <c r="H78" s="214"/>
      <c r="I78" s="214"/>
      <c r="J78" s="214"/>
      <c r="K78" s="208"/>
    </row>
    <row r="79" s="1" customFormat="true" ht="15" hidden="false" customHeight="true" outlineLevel="0" collapsed="false">
      <c r="B79" s="206"/>
      <c r="C79" s="193" t="s">
        <v>54</v>
      </c>
      <c r="D79" s="216"/>
      <c r="E79" s="216"/>
      <c r="F79" s="217" t="s">
        <v>220</v>
      </c>
      <c r="G79" s="218"/>
      <c r="H79" s="193" t="s">
        <v>221</v>
      </c>
      <c r="I79" s="193" t="s">
        <v>222</v>
      </c>
      <c r="J79" s="193" t="n">
        <v>20</v>
      </c>
      <c r="K79" s="208"/>
    </row>
    <row r="80" s="1" customFormat="true" ht="15" hidden="false" customHeight="true" outlineLevel="0" collapsed="false">
      <c r="B80" s="206"/>
      <c r="C80" s="193" t="s">
        <v>223</v>
      </c>
      <c r="D80" s="193"/>
      <c r="E80" s="193"/>
      <c r="F80" s="217" t="s">
        <v>220</v>
      </c>
      <c r="G80" s="218"/>
      <c r="H80" s="193" t="s">
        <v>224</v>
      </c>
      <c r="I80" s="193" t="s">
        <v>222</v>
      </c>
      <c r="J80" s="193" t="n">
        <v>120</v>
      </c>
      <c r="K80" s="208"/>
    </row>
    <row r="81" s="1" customFormat="true" ht="15" hidden="false" customHeight="true" outlineLevel="0" collapsed="false">
      <c r="B81" s="219"/>
      <c r="C81" s="193" t="s">
        <v>225</v>
      </c>
      <c r="D81" s="193"/>
      <c r="E81" s="193"/>
      <c r="F81" s="217" t="s">
        <v>226</v>
      </c>
      <c r="G81" s="218"/>
      <c r="H81" s="193" t="s">
        <v>227</v>
      </c>
      <c r="I81" s="193" t="s">
        <v>222</v>
      </c>
      <c r="J81" s="193" t="n">
        <v>50</v>
      </c>
      <c r="K81" s="208"/>
    </row>
    <row r="82" s="1" customFormat="true" ht="15" hidden="false" customHeight="true" outlineLevel="0" collapsed="false">
      <c r="B82" s="219"/>
      <c r="C82" s="193" t="s">
        <v>228</v>
      </c>
      <c r="D82" s="193"/>
      <c r="E82" s="193"/>
      <c r="F82" s="217" t="s">
        <v>220</v>
      </c>
      <c r="G82" s="218"/>
      <c r="H82" s="193" t="s">
        <v>229</v>
      </c>
      <c r="I82" s="193" t="s">
        <v>230</v>
      </c>
      <c r="J82" s="193"/>
      <c r="K82" s="208"/>
    </row>
    <row r="83" s="1" customFormat="true" ht="15" hidden="false" customHeight="true" outlineLevel="0" collapsed="false">
      <c r="B83" s="219"/>
      <c r="C83" s="220" t="s">
        <v>231</v>
      </c>
      <c r="D83" s="220"/>
      <c r="E83" s="220"/>
      <c r="F83" s="221" t="s">
        <v>226</v>
      </c>
      <c r="G83" s="220"/>
      <c r="H83" s="220" t="s">
        <v>232</v>
      </c>
      <c r="I83" s="220" t="s">
        <v>222</v>
      </c>
      <c r="J83" s="220" t="n">
        <v>15</v>
      </c>
      <c r="K83" s="208"/>
    </row>
    <row r="84" s="1" customFormat="true" ht="15" hidden="false" customHeight="true" outlineLevel="0" collapsed="false">
      <c r="B84" s="219"/>
      <c r="C84" s="220" t="s">
        <v>233</v>
      </c>
      <c r="D84" s="220"/>
      <c r="E84" s="220"/>
      <c r="F84" s="221" t="s">
        <v>226</v>
      </c>
      <c r="G84" s="220"/>
      <c r="H84" s="220" t="s">
        <v>234</v>
      </c>
      <c r="I84" s="220" t="s">
        <v>222</v>
      </c>
      <c r="J84" s="220" t="n">
        <v>15</v>
      </c>
      <c r="K84" s="208"/>
    </row>
    <row r="85" s="1" customFormat="true" ht="15" hidden="false" customHeight="true" outlineLevel="0" collapsed="false">
      <c r="B85" s="219"/>
      <c r="C85" s="220" t="s">
        <v>235</v>
      </c>
      <c r="D85" s="220"/>
      <c r="E85" s="220"/>
      <c r="F85" s="221" t="s">
        <v>226</v>
      </c>
      <c r="G85" s="220"/>
      <c r="H85" s="220" t="s">
        <v>236</v>
      </c>
      <c r="I85" s="220" t="s">
        <v>222</v>
      </c>
      <c r="J85" s="220" t="n">
        <v>20</v>
      </c>
      <c r="K85" s="208"/>
    </row>
    <row r="86" s="1" customFormat="true" ht="15" hidden="false" customHeight="true" outlineLevel="0" collapsed="false">
      <c r="B86" s="219"/>
      <c r="C86" s="220" t="s">
        <v>237</v>
      </c>
      <c r="D86" s="220"/>
      <c r="E86" s="220"/>
      <c r="F86" s="221" t="s">
        <v>226</v>
      </c>
      <c r="G86" s="220"/>
      <c r="H86" s="220" t="s">
        <v>238</v>
      </c>
      <c r="I86" s="220" t="s">
        <v>222</v>
      </c>
      <c r="J86" s="220" t="n">
        <v>20</v>
      </c>
      <c r="K86" s="208"/>
    </row>
    <row r="87" s="1" customFormat="true" ht="15" hidden="false" customHeight="true" outlineLevel="0" collapsed="false">
      <c r="B87" s="219"/>
      <c r="C87" s="193" t="s">
        <v>239</v>
      </c>
      <c r="D87" s="193"/>
      <c r="E87" s="193"/>
      <c r="F87" s="217" t="s">
        <v>226</v>
      </c>
      <c r="G87" s="218"/>
      <c r="H87" s="193" t="s">
        <v>240</v>
      </c>
      <c r="I87" s="193" t="s">
        <v>222</v>
      </c>
      <c r="J87" s="193" t="n">
        <v>50</v>
      </c>
      <c r="K87" s="208"/>
    </row>
    <row r="88" s="1" customFormat="true" ht="15" hidden="false" customHeight="true" outlineLevel="0" collapsed="false">
      <c r="B88" s="219"/>
      <c r="C88" s="193" t="s">
        <v>241</v>
      </c>
      <c r="D88" s="193"/>
      <c r="E88" s="193"/>
      <c r="F88" s="217" t="s">
        <v>226</v>
      </c>
      <c r="G88" s="218"/>
      <c r="H88" s="193" t="s">
        <v>242</v>
      </c>
      <c r="I88" s="193" t="s">
        <v>222</v>
      </c>
      <c r="J88" s="193" t="n">
        <v>20</v>
      </c>
      <c r="K88" s="208"/>
    </row>
    <row r="89" s="1" customFormat="true" ht="15" hidden="false" customHeight="true" outlineLevel="0" collapsed="false">
      <c r="B89" s="219"/>
      <c r="C89" s="193" t="s">
        <v>243</v>
      </c>
      <c r="D89" s="193"/>
      <c r="E89" s="193"/>
      <c r="F89" s="217" t="s">
        <v>226</v>
      </c>
      <c r="G89" s="218"/>
      <c r="H89" s="193" t="s">
        <v>244</v>
      </c>
      <c r="I89" s="193" t="s">
        <v>222</v>
      </c>
      <c r="J89" s="193" t="n">
        <v>20</v>
      </c>
      <c r="K89" s="208"/>
    </row>
    <row r="90" s="1" customFormat="true" ht="15" hidden="false" customHeight="true" outlineLevel="0" collapsed="false">
      <c r="B90" s="219"/>
      <c r="C90" s="193" t="s">
        <v>245</v>
      </c>
      <c r="D90" s="193"/>
      <c r="E90" s="193"/>
      <c r="F90" s="217" t="s">
        <v>226</v>
      </c>
      <c r="G90" s="218"/>
      <c r="H90" s="193" t="s">
        <v>246</v>
      </c>
      <c r="I90" s="193" t="s">
        <v>222</v>
      </c>
      <c r="J90" s="193" t="n">
        <v>50</v>
      </c>
      <c r="K90" s="208"/>
    </row>
    <row r="91" s="1" customFormat="true" ht="15" hidden="false" customHeight="true" outlineLevel="0" collapsed="false">
      <c r="B91" s="219"/>
      <c r="C91" s="193" t="s">
        <v>247</v>
      </c>
      <c r="D91" s="193"/>
      <c r="E91" s="193"/>
      <c r="F91" s="217" t="s">
        <v>226</v>
      </c>
      <c r="G91" s="218"/>
      <c r="H91" s="193" t="s">
        <v>247</v>
      </c>
      <c r="I91" s="193" t="s">
        <v>222</v>
      </c>
      <c r="J91" s="193" t="n">
        <v>50</v>
      </c>
      <c r="K91" s="208"/>
    </row>
    <row r="92" s="1" customFormat="true" ht="15" hidden="false" customHeight="true" outlineLevel="0" collapsed="false">
      <c r="B92" s="219"/>
      <c r="C92" s="193" t="s">
        <v>248</v>
      </c>
      <c r="D92" s="193"/>
      <c r="E92" s="193"/>
      <c r="F92" s="217" t="s">
        <v>226</v>
      </c>
      <c r="G92" s="218"/>
      <c r="H92" s="193" t="s">
        <v>249</v>
      </c>
      <c r="I92" s="193" t="s">
        <v>222</v>
      </c>
      <c r="J92" s="193" t="n">
        <v>255</v>
      </c>
      <c r="K92" s="208"/>
    </row>
    <row r="93" s="1" customFormat="true" ht="15" hidden="false" customHeight="true" outlineLevel="0" collapsed="false">
      <c r="B93" s="219"/>
      <c r="C93" s="193" t="s">
        <v>250</v>
      </c>
      <c r="D93" s="193"/>
      <c r="E93" s="193"/>
      <c r="F93" s="217" t="s">
        <v>220</v>
      </c>
      <c r="G93" s="218"/>
      <c r="H93" s="193" t="s">
        <v>251</v>
      </c>
      <c r="I93" s="193" t="s">
        <v>252</v>
      </c>
      <c r="J93" s="193"/>
      <c r="K93" s="208"/>
    </row>
    <row r="94" s="1" customFormat="true" ht="15" hidden="false" customHeight="true" outlineLevel="0" collapsed="false">
      <c r="B94" s="219"/>
      <c r="C94" s="193" t="s">
        <v>253</v>
      </c>
      <c r="D94" s="193"/>
      <c r="E94" s="193"/>
      <c r="F94" s="217" t="s">
        <v>220</v>
      </c>
      <c r="G94" s="218"/>
      <c r="H94" s="193" t="s">
        <v>254</v>
      </c>
      <c r="I94" s="193" t="s">
        <v>255</v>
      </c>
      <c r="J94" s="193"/>
      <c r="K94" s="208"/>
    </row>
    <row r="95" s="1" customFormat="true" ht="15" hidden="false" customHeight="true" outlineLevel="0" collapsed="false">
      <c r="B95" s="219"/>
      <c r="C95" s="193" t="s">
        <v>256</v>
      </c>
      <c r="D95" s="193"/>
      <c r="E95" s="193"/>
      <c r="F95" s="217" t="s">
        <v>220</v>
      </c>
      <c r="G95" s="218"/>
      <c r="H95" s="193" t="s">
        <v>256</v>
      </c>
      <c r="I95" s="193" t="s">
        <v>255</v>
      </c>
      <c r="J95" s="193"/>
      <c r="K95" s="208"/>
    </row>
    <row r="96" s="1" customFormat="true" ht="15" hidden="false" customHeight="true" outlineLevel="0" collapsed="false">
      <c r="B96" s="219"/>
      <c r="C96" s="193" t="s">
        <v>39</v>
      </c>
      <c r="D96" s="193"/>
      <c r="E96" s="193"/>
      <c r="F96" s="217" t="s">
        <v>220</v>
      </c>
      <c r="G96" s="218"/>
      <c r="H96" s="193" t="s">
        <v>257</v>
      </c>
      <c r="I96" s="193" t="s">
        <v>255</v>
      </c>
      <c r="J96" s="193"/>
      <c r="K96" s="208"/>
    </row>
    <row r="97" s="1" customFormat="true" ht="15" hidden="false" customHeight="true" outlineLevel="0" collapsed="false">
      <c r="B97" s="219"/>
      <c r="C97" s="193" t="s">
        <v>49</v>
      </c>
      <c r="D97" s="193"/>
      <c r="E97" s="193"/>
      <c r="F97" s="217" t="s">
        <v>220</v>
      </c>
      <c r="G97" s="218"/>
      <c r="H97" s="193" t="s">
        <v>258</v>
      </c>
      <c r="I97" s="193" t="s">
        <v>255</v>
      </c>
      <c r="J97" s="193"/>
      <c r="K97" s="208"/>
    </row>
    <row r="98" s="1" customFormat="true" ht="15" hidden="false" customHeight="true" outlineLevel="0" collapsed="false">
      <c r="B98" s="222"/>
      <c r="C98" s="223"/>
      <c r="D98" s="223"/>
      <c r="E98" s="223"/>
      <c r="F98" s="223"/>
      <c r="G98" s="223"/>
      <c r="H98" s="223"/>
      <c r="I98" s="223"/>
      <c r="J98" s="223"/>
      <c r="K98" s="224"/>
    </row>
    <row r="99" s="1" customFormat="true" ht="18.75" hidden="false" customHeight="true" outlineLevel="0" collapsed="false">
      <c r="B99" s="225"/>
      <c r="C99" s="226"/>
      <c r="D99" s="226"/>
      <c r="E99" s="226"/>
      <c r="F99" s="226"/>
      <c r="G99" s="226"/>
      <c r="H99" s="226"/>
      <c r="I99" s="226"/>
      <c r="J99" s="226"/>
      <c r="K99" s="225"/>
    </row>
    <row r="100" s="1" customFormat="true" ht="18.75" hidden="false" customHeight="true" outlineLevel="0" collapsed="false"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</row>
    <row r="101" s="1" customFormat="true" ht="7.5" hidden="false" customHeight="true" outlineLevel="0" collapsed="false">
      <c r="B101" s="203"/>
      <c r="C101" s="204"/>
      <c r="D101" s="204"/>
      <c r="E101" s="204"/>
      <c r="F101" s="204"/>
      <c r="G101" s="204"/>
      <c r="H101" s="204"/>
      <c r="I101" s="204"/>
      <c r="J101" s="204"/>
      <c r="K101" s="205"/>
    </row>
    <row r="102" s="1" customFormat="true" ht="45" hidden="false" customHeight="true" outlineLevel="0" collapsed="false">
      <c r="B102" s="206"/>
      <c r="C102" s="207" t="s">
        <v>259</v>
      </c>
      <c r="D102" s="207"/>
      <c r="E102" s="207"/>
      <c r="F102" s="207"/>
      <c r="G102" s="207"/>
      <c r="H102" s="207"/>
      <c r="I102" s="207"/>
      <c r="J102" s="207"/>
      <c r="K102" s="208"/>
    </row>
    <row r="103" s="1" customFormat="true" ht="17.25" hidden="false" customHeight="true" outlineLevel="0" collapsed="false">
      <c r="B103" s="206"/>
      <c r="C103" s="209" t="s">
        <v>214</v>
      </c>
      <c r="D103" s="209"/>
      <c r="E103" s="209"/>
      <c r="F103" s="209" t="s">
        <v>215</v>
      </c>
      <c r="G103" s="210"/>
      <c r="H103" s="209" t="s">
        <v>55</v>
      </c>
      <c r="I103" s="209" t="s">
        <v>58</v>
      </c>
      <c r="J103" s="209" t="s">
        <v>216</v>
      </c>
      <c r="K103" s="208"/>
    </row>
    <row r="104" s="1" customFormat="true" ht="17.25" hidden="false" customHeight="true" outlineLevel="0" collapsed="false">
      <c r="B104" s="206"/>
      <c r="C104" s="211" t="s">
        <v>217</v>
      </c>
      <c r="D104" s="211"/>
      <c r="E104" s="211"/>
      <c r="F104" s="212" t="s">
        <v>218</v>
      </c>
      <c r="G104" s="213"/>
      <c r="H104" s="211"/>
      <c r="I104" s="211"/>
      <c r="J104" s="211" t="s">
        <v>219</v>
      </c>
      <c r="K104" s="208"/>
    </row>
    <row r="105" s="1" customFormat="true" ht="5.25" hidden="false" customHeight="true" outlineLevel="0" collapsed="false">
      <c r="B105" s="206"/>
      <c r="C105" s="209"/>
      <c r="D105" s="209"/>
      <c r="E105" s="209"/>
      <c r="F105" s="209"/>
      <c r="G105" s="227"/>
      <c r="H105" s="209"/>
      <c r="I105" s="209"/>
      <c r="J105" s="209"/>
      <c r="K105" s="208"/>
    </row>
    <row r="106" s="1" customFormat="true" ht="15" hidden="false" customHeight="true" outlineLevel="0" collapsed="false">
      <c r="B106" s="206"/>
      <c r="C106" s="193" t="s">
        <v>54</v>
      </c>
      <c r="D106" s="216"/>
      <c r="E106" s="216"/>
      <c r="F106" s="217" t="s">
        <v>220</v>
      </c>
      <c r="G106" s="193"/>
      <c r="H106" s="193" t="s">
        <v>260</v>
      </c>
      <c r="I106" s="193" t="s">
        <v>222</v>
      </c>
      <c r="J106" s="193" t="n">
        <v>20</v>
      </c>
      <c r="K106" s="208"/>
    </row>
    <row r="107" s="1" customFormat="true" ht="15" hidden="false" customHeight="true" outlineLevel="0" collapsed="false">
      <c r="B107" s="206"/>
      <c r="C107" s="193" t="s">
        <v>223</v>
      </c>
      <c r="D107" s="193"/>
      <c r="E107" s="193"/>
      <c r="F107" s="217" t="s">
        <v>220</v>
      </c>
      <c r="G107" s="193"/>
      <c r="H107" s="193" t="s">
        <v>260</v>
      </c>
      <c r="I107" s="193" t="s">
        <v>222</v>
      </c>
      <c r="J107" s="193" t="n">
        <v>120</v>
      </c>
      <c r="K107" s="208"/>
    </row>
    <row r="108" s="1" customFormat="true" ht="15" hidden="false" customHeight="true" outlineLevel="0" collapsed="false">
      <c r="B108" s="219"/>
      <c r="C108" s="193" t="s">
        <v>225</v>
      </c>
      <c r="D108" s="193"/>
      <c r="E108" s="193"/>
      <c r="F108" s="217" t="s">
        <v>226</v>
      </c>
      <c r="G108" s="193"/>
      <c r="H108" s="193" t="s">
        <v>260</v>
      </c>
      <c r="I108" s="193" t="s">
        <v>222</v>
      </c>
      <c r="J108" s="193" t="n">
        <v>50</v>
      </c>
      <c r="K108" s="208"/>
    </row>
    <row r="109" s="1" customFormat="true" ht="15" hidden="false" customHeight="true" outlineLevel="0" collapsed="false">
      <c r="B109" s="219"/>
      <c r="C109" s="193" t="s">
        <v>228</v>
      </c>
      <c r="D109" s="193"/>
      <c r="E109" s="193"/>
      <c r="F109" s="217" t="s">
        <v>220</v>
      </c>
      <c r="G109" s="193"/>
      <c r="H109" s="193" t="s">
        <v>260</v>
      </c>
      <c r="I109" s="193" t="s">
        <v>230</v>
      </c>
      <c r="J109" s="193"/>
      <c r="K109" s="208"/>
    </row>
    <row r="110" s="1" customFormat="true" ht="15" hidden="false" customHeight="true" outlineLevel="0" collapsed="false">
      <c r="B110" s="219"/>
      <c r="C110" s="193" t="s">
        <v>239</v>
      </c>
      <c r="D110" s="193"/>
      <c r="E110" s="193"/>
      <c r="F110" s="217" t="s">
        <v>226</v>
      </c>
      <c r="G110" s="193"/>
      <c r="H110" s="193" t="s">
        <v>260</v>
      </c>
      <c r="I110" s="193" t="s">
        <v>222</v>
      </c>
      <c r="J110" s="193" t="n">
        <v>50</v>
      </c>
      <c r="K110" s="208"/>
    </row>
    <row r="111" s="1" customFormat="true" ht="15" hidden="false" customHeight="true" outlineLevel="0" collapsed="false">
      <c r="B111" s="219"/>
      <c r="C111" s="193" t="s">
        <v>247</v>
      </c>
      <c r="D111" s="193"/>
      <c r="E111" s="193"/>
      <c r="F111" s="217" t="s">
        <v>226</v>
      </c>
      <c r="G111" s="193"/>
      <c r="H111" s="193" t="s">
        <v>260</v>
      </c>
      <c r="I111" s="193" t="s">
        <v>222</v>
      </c>
      <c r="J111" s="193" t="n">
        <v>50</v>
      </c>
      <c r="K111" s="208"/>
    </row>
    <row r="112" s="1" customFormat="true" ht="15" hidden="false" customHeight="true" outlineLevel="0" collapsed="false">
      <c r="B112" s="219"/>
      <c r="C112" s="193" t="s">
        <v>245</v>
      </c>
      <c r="D112" s="193"/>
      <c r="E112" s="193"/>
      <c r="F112" s="217" t="s">
        <v>226</v>
      </c>
      <c r="G112" s="193"/>
      <c r="H112" s="193" t="s">
        <v>260</v>
      </c>
      <c r="I112" s="193" t="s">
        <v>222</v>
      </c>
      <c r="J112" s="193" t="n">
        <v>50</v>
      </c>
      <c r="K112" s="208"/>
    </row>
    <row r="113" s="1" customFormat="true" ht="15" hidden="false" customHeight="true" outlineLevel="0" collapsed="false">
      <c r="B113" s="219"/>
      <c r="C113" s="193" t="s">
        <v>54</v>
      </c>
      <c r="D113" s="193"/>
      <c r="E113" s="193"/>
      <c r="F113" s="217" t="s">
        <v>220</v>
      </c>
      <c r="G113" s="193"/>
      <c r="H113" s="193" t="s">
        <v>261</v>
      </c>
      <c r="I113" s="193" t="s">
        <v>222</v>
      </c>
      <c r="J113" s="193" t="n">
        <v>20</v>
      </c>
      <c r="K113" s="208"/>
    </row>
    <row r="114" s="1" customFormat="true" ht="15" hidden="false" customHeight="true" outlineLevel="0" collapsed="false">
      <c r="B114" s="219"/>
      <c r="C114" s="193" t="s">
        <v>262</v>
      </c>
      <c r="D114" s="193"/>
      <c r="E114" s="193"/>
      <c r="F114" s="217" t="s">
        <v>220</v>
      </c>
      <c r="G114" s="193"/>
      <c r="H114" s="193" t="s">
        <v>263</v>
      </c>
      <c r="I114" s="193" t="s">
        <v>222</v>
      </c>
      <c r="J114" s="193" t="n">
        <v>120</v>
      </c>
      <c r="K114" s="208"/>
    </row>
    <row r="115" s="1" customFormat="true" ht="15" hidden="false" customHeight="true" outlineLevel="0" collapsed="false">
      <c r="B115" s="219"/>
      <c r="C115" s="193" t="s">
        <v>39</v>
      </c>
      <c r="D115" s="193"/>
      <c r="E115" s="193"/>
      <c r="F115" s="217" t="s">
        <v>220</v>
      </c>
      <c r="G115" s="193"/>
      <c r="H115" s="193" t="s">
        <v>264</v>
      </c>
      <c r="I115" s="193" t="s">
        <v>255</v>
      </c>
      <c r="J115" s="193"/>
      <c r="K115" s="208"/>
    </row>
    <row r="116" s="1" customFormat="true" ht="15" hidden="false" customHeight="true" outlineLevel="0" collapsed="false">
      <c r="B116" s="219"/>
      <c r="C116" s="193" t="s">
        <v>49</v>
      </c>
      <c r="D116" s="193"/>
      <c r="E116" s="193"/>
      <c r="F116" s="217" t="s">
        <v>220</v>
      </c>
      <c r="G116" s="193"/>
      <c r="H116" s="193" t="s">
        <v>265</v>
      </c>
      <c r="I116" s="193" t="s">
        <v>255</v>
      </c>
      <c r="J116" s="193"/>
      <c r="K116" s="208"/>
    </row>
    <row r="117" s="1" customFormat="true" ht="15" hidden="false" customHeight="true" outlineLevel="0" collapsed="false">
      <c r="B117" s="219"/>
      <c r="C117" s="193" t="s">
        <v>58</v>
      </c>
      <c r="D117" s="193"/>
      <c r="E117" s="193"/>
      <c r="F117" s="217" t="s">
        <v>220</v>
      </c>
      <c r="G117" s="193"/>
      <c r="H117" s="193" t="s">
        <v>266</v>
      </c>
      <c r="I117" s="193" t="s">
        <v>267</v>
      </c>
      <c r="J117" s="193"/>
      <c r="K117" s="208"/>
    </row>
    <row r="118" s="1" customFormat="true" ht="15" hidden="false" customHeight="true" outlineLevel="0" collapsed="false">
      <c r="B118" s="222"/>
      <c r="C118" s="228"/>
      <c r="D118" s="228"/>
      <c r="E118" s="228"/>
      <c r="F118" s="228"/>
      <c r="G118" s="228"/>
      <c r="H118" s="228"/>
      <c r="I118" s="228"/>
      <c r="J118" s="228"/>
      <c r="K118" s="224"/>
    </row>
    <row r="119" s="1" customFormat="true" ht="18.75" hidden="false" customHeight="true" outlineLevel="0" collapsed="false">
      <c r="B119" s="229"/>
      <c r="C119" s="230"/>
      <c r="D119" s="230"/>
      <c r="E119" s="230"/>
      <c r="F119" s="231"/>
      <c r="G119" s="230"/>
      <c r="H119" s="230"/>
      <c r="I119" s="230"/>
      <c r="J119" s="230"/>
      <c r="K119" s="229"/>
    </row>
    <row r="120" s="1" customFormat="true" ht="18.75" hidden="false" customHeight="true" outlineLevel="0" collapsed="false"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</row>
    <row r="121" s="1" customFormat="true" ht="7.5" hidden="false" customHeight="true" outlineLevel="0" collapsed="false">
      <c r="B121" s="232"/>
      <c r="C121" s="233"/>
      <c r="D121" s="233"/>
      <c r="E121" s="233"/>
      <c r="F121" s="233"/>
      <c r="G121" s="233"/>
      <c r="H121" s="233"/>
      <c r="I121" s="233"/>
      <c r="J121" s="233"/>
      <c r="K121" s="234"/>
    </row>
    <row r="122" s="1" customFormat="true" ht="45" hidden="false" customHeight="true" outlineLevel="0" collapsed="false">
      <c r="B122" s="235"/>
      <c r="C122" s="183" t="s">
        <v>268</v>
      </c>
      <c r="D122" s="183"/>
      <c r="E122" s="183"/>
      <c r="F122" s="183"/>
      <c r="G122" s="183"/>
      <c r="H122" s="183"/>
      <c r="I122" s="183"/>
      <c r="J122" s="183"/>
      <c r="K122" s="236"/>
    </row>
    <row r="123" s="1" customFormat="true" ht="17.25" hidden="false" customHeight="true" outlineLevel="0" collapsed="false">
      <c r="B123" s="237"/>
      <c r="C123" s="209" t="s">
        <v>214</v>
      </c>
      <c r="D123" s="209"/>
      <c r="E123" s="209"/>
      <c r="F123" s="209" t="s">
        <v>215</v>
      </c>
      <c r="G123" s="210"/>
      <c r="H123" s="209" t="s">
        <v>55</v>
      </c>
      <c r="I123" s="209" t="s">
        <v>58</v>
      </c>
      <c r="J123" s="209" t="s">
        <v>216</v>
      </c>
      <c r="K123" s="238"/>
    </row>
    <row r="124" s="1" customFormat="true" ht="17.25" hidden="false" customHeight="true" outlineLevel="0" collapsed="false">
      <c r="B124" s="237"/>
      <c r="C124" s="211" t="s">
        <v>217</v>
      </c>
      <c r="D124" s="211"/>
      <c r="E124" s="211"/>
      <c r="F124" s="212" t="s">
        <v>218</v>
      </c>
      <c r="G124" s="213"/>
      <c r="H124" s="211"/>
      <c r="I124" s="211"/>
      <c r="J124" s="211" t="s">
        <v>219</v>
      </c>
      <c r="K124" s="238"/>
    </row>
    <row r="125" s="1" customFormat="true" ht="5.25" hidden="false" customHeight="true" outlineLevel="0" collapsed="false">
      <c r="B125" s="239"/>
      <c r="C125" s="214"/>
      <c r="D125" s="214"/>
      <c r="E125" s="214"/>
      <c r="F125" s="214"/>
      <c r="G125" s="240"/>
      <c r="H125" s="214"/>
      <c r="I125" s="214"/>
      <c r="J125" s="214"/>
      <c r="K125" s="241"/>
    </row>
    <row r="126" s="1" customFormat="true" ht="15" hidden="false" customHeight="true" outlineLevel="0" collapsed="false">
      <c r="B126" s="239"/>
      <c r="C126" s="193" t="s">
        <v>223</v>
      </c>
      <c r="D126" s="216"/>
      <c r="E126" s="216"/>
      <c r="F126" s="217" t="s">
        <v>220</v>
      </c>
      <c r="G126" s="193"/>
      <c r="H126" s="193" t="s">
        <v>260</v>
      </c>
      <c r="I126" s="193" t="s">
        <v>222</v>
      </c>
      <c r="J126" s="193" t="n">
        <v>120</v>
      </c>
      <c r="K126" s="242"/>
    </row>
    <row r="127" s="1" customFormat="true" ht="15" hidden="false" customHeight="true" outlineLevel="0" collapsed="false">
      <c r="B127" s="239"/>
      <c r="C127" s="193" t="s">
        <v>269</v>
      </c>
      <c r="D127" s="193"/>
      <c r="E127" s="193"/>
      <c r="F127" s="217" t="s">
        <v>220</v>
      </c>
      <c r="G127" s="193"/>
      <c r="H127" s="193" t="s">
        <v>270</v>
      </c>
      <c r="I127" s="193" t="s">
        <v>222</v>
      </c>
      <c r="J127" s="193" t="s">
        <v>271</v>
      </c>
      <c r="K127" s="242"/>
    </row>
    <row r="128" s="1" customFormat="true" ht="15" hidden="false" customHeight="true" outlineLevel="0" collapsed="false">
      <c r="B128" s="239"/>
      <c r="C128" s="193" t="s">
        <v>168</v>
      </c>
      <c r="D128" s="193"/>
      <c r="E128" s="193"/>
      <c r="F128" s="217" t="s">
        <v>220</v>
      </c>
      <c r="G128" s="193"/>
      <c r="H128" s="193" t="s">
        <v>272</v>
      </c>
      <c r="I128" s="193" t="s">
        <v>222</v>
      </c>
      <c r="J128" s="193" t="s">
        <v>271</v>
      </c>
      <c r="K128" s="242"/>
    </row>
    <row r="129" s="1" customFormat="true" ht="15" hidden="false" customHeight="true" outlineLevel="0" collapsed="false">
      <c r="B129" s="239"/>
      <c r="C129" s="193" t="s">
        <v>231</v>
      </c>
      <c r="D129" s="193"/>
      <c r="E129" s="193"/>
      <c r="F129" s="217" t="s">
        <v>226</v>
      </c>
      <c r="G129" s="193"/>
      <c r="H129" s="193" t="s">
        <v>232</v>
      </c>
      <c r="I129" s="193" t="s">
        <v>222</v>
      </c>
      <c r="J129" s="193" t="n">
        <v>15</v>
      </c>
      <c r="K129" s="242"/>
    </row>
    <row r="130" s="1" customFormat="true" ht="15" hidden="false" customHeight="true" outlineLevel="0" collapsed="false">
      <c r="B130" s="239"/>
      <c r="C130" s="220" t="s">
        <v>233</v>
      </c>
      <c r="D130" s="220"/>
      <c r="E130" s="220"/>
      <c r="F130" s="221" t="s">
        <v>226</v>
      </c>
      <c r="G130" s="220"/>
      <c r="H130" s="220" t="s">
        <v>234</v>
      </c>
      <c r="I130" s="220" t="s">
        <v>222</v>
      </c>
      <c r="J130" s="220" t="n">
        <v>15</v>
      </c>
      <c r="K130" s="242"/>
    </row>
    <row r="131" s="1" customFormat="true" ht="15" hidden="false" customHeight="true" outlineLevel="0" collapsed="false">
      <c r="B131" s="239"/>
      <c r="C131" s="220" t="s">
        <v>235</v>
      </c>
      <c r="D131" s="220"/>
      <c r="E131" s="220"/>
      <c r="F131" s="221" t="s">
        <v>226</v>
      </c>
      <c r="G131" s="220"/>
      <c r="H131" s="220" t="s">
        <v>236</v>
      </c>
      <c r="I131" s="220" t="s">
        <v>222</v>
      </c>
      <c r="J131" s="220" t="n">
        <v>20</v>
      </c>
      <c r="K131" s="242"/>
    </row>
    <row r="132" s="1" customFormat="true" ht="15" hidden="false" customHeight="true" outlineLevel="0" collapsed="false">
      <c r="B132" s="239"/>
      <c r="C132" s="220" t="s">
        <v>237</v>
      </c>
      <c r="D132" s="220"/>
      <c r="E132" s="220"/>
      <c r="F132" s="221" t="s">
        <v>226</v>
      </c>
      <c r="G132" s="220"/>
      <c r="H132" s="220" t="s">
        <v>238</v>
      </c>
      <c r="I132" s="220" t="s">
        <v>222</v>
      </c>
      <c r="J132" s="220" t="n">
        <v>20</v>
      </c>
      <c r="K132" s="242"/>
    </row>
    <row r="133" s="1" customFormat="true" ht="15" hidden="false" customHeight="true" outlineLevel="0" collapsed="false">
      <c r="B133" s="239"/>
      <c r="C133" s="193" t="s">
        <v>225</v>
      </c>
      <c r="D133" s="193"/>
      <c r="E133" s="193"/>
      <c r="F133" s="217" t="s">
        <v>226</v>
      </c>
      <c r="G133" s="193"/>
      <c r="H133" s="193" t="s">
        <v>260</v>
      </c>
      <c r="I133" s="193" t="s">
        <v>222</v>
      </c>
      <c r="J133" s="193" t="n">
        <v>50</v>
      </c>
      <c r="K133" s="242"/>
    </row>
    <row r="134" s="1" customFormat="true" ht="15" hidden="false" customHeight="true" outlineLevel="0" collapsed="false">
      <c r="B134" s="239"/>
      <c r="C134" s="193" t="s">
        <v>239</v>
      </c>
      <c r="D134" s="193"/>
      <c r="E134" s="193"/>
      <c r="F134" s="217" t="s">
        <v>226</v>
      </c>
      <c r="G134" s="193"/>
      <c r="H134" s="193" t="s">
        <v>260</v>
      </c>
      <c r="I134" s="193" t="s">
        <v>222</v>
      </c>
      <c r="J134" s="193" t="n">
        <v>50</v>
      </c>
      <c r="K134" s="242"/>
    </row>
    <row r="135" s="1" customFormat="true" ht="15" hidden="false" customHeight="true" outlineLevel="0" collapsed="false">
      <c r="B135" s="239"/>
      <c r="C135" s="193" t="s">
        <v>245</v>
      </c>
      <c r="D135" s="193"/>
      <c r="E135" s="193"/>
      <c r="F135" s="217" t="s">
        <v>226</v>
      </c>
      <c r="G135" s="193"/>
      <c r="H135" s="193" t="s">
        <v>260</v>
      </c>
      <c r="I135" s="193" t="s">
        <v>222</v>
      </c>
      <c r="J135" s="193" t="n">
        <v>50</v>
      </c>
      <c r="K135" s="242"/>
    </row>
    <row r="136" s="1" customFormat="true" ht="15" hidden="false" customHeight="true" outlineLevel="0" collapsed="false">
      <c r="B136" s="239"/>
      <c r="C136" s="193" t="s">
        <v>247</v>
      </c>
      <c r="D136" s="193"/>
      <c r="E136" s="193"/>
      <c r="F136" s="217" t="s">
        <v>226</v>
      </c>
      <c r="G136" s="193"/>
      <c r="H136" s="193" t="s">
        <v>260</v>
      </c>
      <c r="I136" s="193" t="s">
        <v>222</v>
      </c>
      <c r="J136" s="193" t="n">
        <v>50</v>
      </c>
      <c r="K136" s="242"/>
    </row>
    <row r="137" s="1" customFormat="true" ht="15" hidden="false" customHeight="true" outlineLevel="0" collapsed="false">
      <c r="B137" s="239"/>
      <c r="C137" s="193" t="s">
        <v>248</v>
      </c>
      <c r="D137" s="193"/>
      <c r="E137" s="193"/>
      <c r="F137" s="217" t="s">
        <v>226</v>
      </c>
      <c r="G137" s="193"/>
      <c r="H137" s="193" t="s">
        <v>273</v>
      </c>
      <c r="I137" s="193" t="s">
        <v>222</v>
      </c>
      <c r="J137" s="193" t="n">
        <v>255</v>
      </c>
      <c r="K137" s="242"/>
    </row>
    <row r="138" s="1" customFormat="true" ht="15" hidden="false" customHeight="true" outlineLevel="0" collapsed="false">
      <c r="B138" s="239"/>
      <c r="C138" s="193" t="s">
        <v>250</v>
      </c>
      <c r="D138" s="193"/>
      <c r="E138" s="193"/>
      <c r="F138" s="217" t="s">
        <v>220</v>
      </c>
      <c r="G138" s="193"/>
      <c r="H138" s="193" t="s">
        <v>274</v>
      </c>
      <c r="I138" s="193" t="s">
        <v>252</v>
      </c>
      <c r="J138" s="193"/>
      <c r="K138" s="242"/>
    </row>
    <row r="139" s="1" customFormat="true" ht="15" hidden="false" customHeight="true" outlineLevel="0" collapsed="false">
      <c r="B139" s="239"/>
      <c r="C139" s="193" t="s">
        <v>253</v>
      </c>
      <c r="D139" s="193"/>
      <c r="E139" s="193"/>
      <c r="F139" s="217" t="s">
        <v>220</v>
      </c>
      <c r="G139" s="193"/>
      <c r="H139" s="193" t="s">
        <v>275</v>
      </c>
      <c r="I139" s="193" t="s">
        <v>255</v>
      </c>
      <c r="J139" s="193"/>
      <c r="K139" s="242"/>
    </row>
    <row r="140" s="1" customFormat="true" ht="15" hidden="false" customHeight="true" outlineLevel="0" collapsed="false">
      <c r="B140" s="239"/>
      <c r="C140" s="193" t="s">
        <v>256</v>
      </c>
      <c r="D140" s="193"/>
      <c r="E140" s="193"/>
      <c r="F140" s="217" t="s">
        <v>220</v>
      </c>
      <c r="G140" s="193"/>
      <c r="H140" s="193" t="s">
        <v>256</v>
      </c>
      <c r="I140" s="193" t="s">
        <v>255</v>
      </c>
      <c r="J140" s="193"/>
      <c r="K140" s="242"/>
    </row>
    <row r="141" s="1" customFormat="true" ht="15" hidden="false" customHeight="true" outlineLevel="0" collapsed="false">
      <c r="B141" s="239"/>
      <c r="C141" s="193" t="s">
        <v>39</v>
      </c>
      <c r="D141" s="193"/>
      <c r="E141" s="193"/>
      <c r="F141" s="217" t="s">
        <v>220</v>
      </c>
      <c r="G141" s="193"/>
      <c r="H141" s="193" t="s">
        <v>276</v>
      </c>
      <c r="I141" s="193" t="s">
        <v>255</v>
      </c>
      <c r="J141" s="193"/>
      <c r="K141" s="242"/>
    </row>
    <row r="142" s="1" customFormat="true" ht="15" hidden="false" customHeight="true" outlineLevel="0" collapsed="false">
      <c r="B142" s="239"/>
      <c r="C142" s="193" t="s">
        <v>277</v>
      </c>
      <c r="D142" s="193"/>
      <c r="E142" s="193"/>
      <c r="F142" s="217" t="s">
        <v>220</v>
      </c>
      <c r="G142" s="193"/>
      <c r="H142" s="193" t="s">
        <v>278</v>
      </c>
      <c r="I142" s="193" t="s">
        <v>255</v>
      </c>
      <c r="J142" s="193"/>
      <c r="K142" s="242"/>
    </row>
    <row r="143" s="1" customFormat="true" ht="15" hidden="false" customHeight="true" outlineLevel="0" collapsed="false">
      <c r="B143" s="243"/>
      <c r="C143" s="244"/>
      <c r="D143" s="244"/>
      <c r="E143" s="244"/>
      <c r="F143" s="244"/>
      <c r="G143" s="244"/>
      <c r="H143" s="244"/>
      <c r="I143" s="244"/>
      <c r="J143" s="244"/>
      <c r="K143" s="245"/>
    </row>
    <row r="144" s="1" customFormat="true" ht="18.75" hidden="false" customHeight="true" outlineLevel="0" collapsed="false">
      <c r="B144" s="230"/>
      <c r="C144" s="230"/>
      <c r="D144" s="230"/>
      <c r="E144" s="230"/>
      <c r="F144" s="231"/>
      <c r="G144" s="230"/>
      <c r="H144" s="230"/>
      <c r="I144" s="230"/>
      <c r="J144" s="230"/>
      <c r="K144" s="230"/>
    </row>
    <row r="145" s="1" customFormat="true" ht="18.75" hidden="false" customHeight="true" outlineLevel="0" collapsed="false"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</row>
    <row r="146" s="1" customFormat="true" ht="7.5" hidden="false" customHeight="true" outlineLevel="0" collapsed="false">
      <c r="B146" s="203"/>
      <c r="C146" s="204"/>
      <c r="D146" s="204"/>
      <c r="E146" s="204"/>
      <c r="F146" s="204"/>
      <c r="G146" s="204"/>
      <c r="H146" s="204"/>
      <c r="I146" s="204"/>
      <c r="J146" s="204"/>
      <c r="K146" s="205"/>
    </row>
    <row r="147" s="1" customFormat="true" ht="45" hidden="false" customHeight="true" outlineLevel="0" collapsed="false">
      <c r="B147" s="206"/>
      <c r="C147" s="207" t="s">
        <v>279</v>
      </c>
      <c r="D147" s="207"/>
      <c r="E147" s="207"/>
      <c r="F147" s="207"/>
      <c r="G147" s="207"/>
      <c r="H147" s="207"/>
      <c r="I147" s="207"/>
      <c r="J147" s="207"/>
      <c r="K147" s="208"/>
    </row>
    <row r="148" s="1" customFormat="true" ht="17.25" hidden="false" customHeight="true" outlineLevel="0" collapsed="false">
      <c r="B148" s="206"/>
      <c r="C148" s="209" t="s">
        <v>214</v>
      </c>
      <c r="D148" s="209"/>
      <c r="E148" s="209"/>
      <c r="F148" s="209" t="s">
        <v>215</v>
      </c>
      <c r="G148" s="210"/>
      <c r="H148" s="209" t="s">
        <v>55</v>
      </c>
      <c r="I148" s="209" t="s">
        <v>58</v>
      </c>
      <c r="J148" s="209" t="s">
        <v>216</v>
      </c>
      <c r="K148" s="208"/>
    </row>
    <row r="149" s="1" customFormat="true" ht="17.25" hidden="false" customHeight="true" outlineLevel="0" collapsed="false">
      <c r="B149" s="206"/>
      <c r="C149" s="211" t="s">
        <v>217</v>
      </c>
      <c r="D149" s="211"/>
      <c r="E149" s="211"/>
      <c r="F149" s="212" t="s">
        <v>218</v>
      </c>
      <c r="G149" s="213"/>
      <c r="H149" s="211"/>
      <c r="I149" s="211"/>
      <c r="J149" s="211" t="s">
        <v>219</v>
      </c>
      <c r="K149" s="208"/>
    </row>
    <row r="150" s="1" customFormat="true" ht="5.25" hidden="false" customHeight="true" outlineLevel="0" collapsed="false">
      <c r="B150" s="219"/>
      <c r="C150" s="214"/>
      <c r="D150" s="214"/>
      <c r="E150" s="214"/>
      <c r="F150" s="214"/>
      <c r="G150" s="215"/>
      <c r="H150" s="214"/>
      <c r="I150" s="214"/>
      <c r="J150" s="214"/>
      <c r="K150" s="242"/>
    </row>
    <row r="151" s="1" customFormat="true" ht="15" hidden="false" customHeight="true" outlineLevel="0" collapsed="false">
      <c r="B151" s="219"/>
      <c r="C151" s="246" t="s">
        <v>223</v>
      </c>
      <c r="D151" s="193"/>
      <c r="E151" s="193"/>
      <c r="F151" s="247" t="s">
        <v>220</v>
      </c>
      <c r="G151" s="193"/>
      <c r="H151" s="246" t="s">
        <v>260</v>
      </c>
      <c r="I151" s="246" t="s">
        <v>222</v>
      </c>
      <c r="J151" s="246" t="n">
        <v>120</v>
      </c>
      <c r="K151" s="242"/>
    </row>
    <row r="152" s="1" customFormat="true" ht="15" hidden="false" customHeight="true" outlineLevel="0" collapsed="false">
      <c r="B152" s="219"/>
      <c r="C152" s="246" t="s">
        <v>269</v>
      </c>
      <c r="D152" s="193"/>
      <c r="E152" s="193"/>
      <c r="F152" s="247" t="s">
        <v>220</v>
      </c>
      <c r="G152" s="193"/>
      <c r="H152" s="246" t="s">
        <v>280</v>
      </c>
      <c r="I152" s="246" t="s">
        <v>222</v>
      </c>
      <c r="J152" s="246" t="s">
        <v>271</v>
      </c>
      <c r="K152" s="242"/>
    </row>
    <row r="153" s="1" customFormat="true" ht="15" hidden="false" customHeight="true" outlineLevel="0" collapsed="false">
      <c r="B153" s="219"/>
      <c r="C153" s="246" t="s">
        <v>168</v>
      </c>
      <c r="D153" s="193"/>
      <c r="E153" s="193"/>
      <c r="F153" s="247" t="s">
        <v>220</v>
      </c>
      <c r="G153" s="193"/>
      <c r="H153" s="246" t="s">
        <v>281</v>
      </c>
      <c r="I153" s="246" t="s">
        <v>222</v>
      </c>
      <c r="J153" s="246" t="s">
        <v>271</v>
      </c>
      <c r="K153" s="242"/>
    </row>
    <row r="154" s="1" customFormat="true" ht="15" hidden="false" customHeight="true" outlineLevel="0" collapsed="false">
      <c r="B154" s="219"/>
      <c r="C154" s="246" t="s">
        <v>225</v>
      </c>
      <c r="D154" s="193"/>
      <c r="E154" s="193"/>
      <c r="F154" s="247" t="s">
        <v>226</v>
      </c>
      <c r="G154" s="193"/>
      <c r="H154" s="246" t="s">
        <v>260</v>
      </c>
      <c r="I154" s="246" t="s">
        <v>222</v>
      </c>
      <c r="J154" s="246" t="n">
        <v>50</v>
      </c>
      <c r="K154" s="242"/>
    </row>
    <row r="155" s="1" customFormat="true" ht="15" hidden="false" customHeight="true" outlineLevel="0" collapsed="false">
      <c r="B155" s="219"/>
      <c r="C155" s="246" t="s">
        <v>228</v>
      </c>
      <c r="D155" s="193"/>
      <c r="E155" s="193"/>
      <c r="F155" s="247" t="s">
        <v>220</v>
      </c>
      <c r="G155" s="193"/>
      <c r="H155" s="246" t="s">
        <v>260</v>
      </c>
      <c r="I155" s="246" t="s">
        <v>230</v>
      </c>
      <c r="J155" s="246"/>
      <c r="K155" s="242"/>
    </row>
    <row r="156" s="1" customFormat="true" ht="15" hidden="false" customHeight="true" outlineLevel="0" collapsed="false">
      <c r="B156" s="219"/>
      <c r="C156" s="246" t="s">
        <v>239</v>
      </c>
      <c r="D156" s="193"/>
      <c r="E156" s="193"/>
      <c r="F156" s="247" t="s">
        <v>226</v>
      </c>
      <c r="G156" s="193"/>
      <c r="H156" s="246" t="s">
        <v>260</v>
      </c>
      <c r="I156" s="246" t="s">
        <v>222</v>
      </c>
      <c r="J156" s="246" t="n">
        <v>50</v>
      </c>
      <c r="K156" s="242"/>
    </row>
    <row r="157" s="1" customFormat="true" ht="15" hidden="false" customHeight="true" outlineLevel="0" collapsed="false">
      <c r="B157" s="219"/>
      <c r="C157" s="246" t="s">
        <v>247</v>
      </c>
      <c r="D157" s="193"/>
      <c r="E157" s="193"/>
      <c r="F157" s="247" t="s">
        <v>226</v>
      </c>
      <c r="G157" s="193"/>
      <c r="H157" s="246" t="s">
        <v>260</v>
      </c>
      <c r="I157" s="246" t="s">
        <v>222</v>
      </c>
      <c r="J157" s="246" t="n">
        <v>50</v>
      </c>
      <c r="K157" s="242"/>
    </row>
    <row r="158" s="1" customFormat="true" ht="15" hidden="false" customHeight="true" outlineLevel="0" collapsed="false">
      <c r="B158" s="219"/>
      <c r="C158" s="246" t="s">
        <v>245</v>
      </c>
      <c r="D158" s="193"/>
      <c r="E158" s="193"/>
      <c r="F158" s="247" t="s">
        <v>226</v>
      </c>
      <c r="G158" s="193"/>
      <c r="H158" s="246" t="s">
        <v>260</v>
      </c>
      <c r="I158" s="246" t="s">
        <v>222</v>
      </c>
      <c r="J158" s="246" t="n">
        <v>50</v>
      </c>
      <c r="K158" s="242"/>
    </row>
    <row r="159" s="1" customFormat="true" ht="15" hidden="false" customHeight="true" outlineLevel="0" collapsed="false">
      <c r="B159" s="219"/>
      <c r="C159" s="246" t="s">
        <v>84</v>
      </c>
      <c r="D159" s="193"/>
      <c r="E159" s="193"/>
      <c r="F159" s="247" t="s">
        <v>220</v>
      </c>
      <c r="G159" s="193"/>
      <c r="H159" s="246" t="s">
        <v>282</v>
      </c>
      <c r="I159" s="246" t="s">
        <v>222</v>
      </c>
      <c r="J159" s="246" t="s">
        <v>283</v>
      </c>
      <c r="K159" s="242"/>
    </row>
    <row r="160" s="1" customFormat="true" ht="15" hidden="false" customHeight="true" outlineLevel="0" collapsed="false">
      <c r="B160" s="219"/>
      <c r="C160" s="246" t="s">
        <v>284</v>
      </c>
      <c r="D160" s="193"/>
      <c r="E160" s="193"/>
      <c r="F160" s="247" t="s">
        <v>220</v>
      </c>
      <c r="G160" s="193"/>
      <c r="H160" s="246" t="s">
        <v>285</v>
      </c>
      <c r="I160" s="246" t="s">
        <v>255</v>
      </c>
      <c r="J160" s="246"/>
      <c r="K160" s="242"/>
    </row>
    <row r="161" s="1" customFormat="true" ht="15" hidden="false" customHeight="true" outlineLevel="0" collapsed="false">
      <c r="B161" s="248"/>
      <c r="C161" s="228"/>
      <c r="D161" s="228"/>
      <c r="E161" s="228"/>
      <c r="F161" s="228"/>
      <c r="G161" s="228"/>
      <c r="H161" s="228"/>
      <c r="I161" s="228"/>
      <c r="J161" s="228"/>
      <c r="K161" s="249"/>
    </row>
    <row r="162" s="1" customFormat="true" ht="18.75" hidden="false" customHeight="true" outlineLevel="0" collapsed="false">
      <c r="B162" s="230"/>
      <c r="C162" s="240"/>
      <c r="D162" s="240"/>
      <c r="E162" s="240"/>
      <c r="F162" s="250"/>
      <c r="G162" s="240"/>
      <c r="H162" s="240"/>
      <c r="I162" s="240"/>
      <c r="J162" s="240"/>
      <c r="K162" s="230"/>
    </row>
    <row r="163" s="1" customFormat="true" ht="18.75" hidden="false" customHeight="true" outlineLevel="0" collapsed="false"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</row>
    <row r="164" s="1" customFormat="true" ht="7.5" hidden="false" customHeight="true" outlineLevel="0" collapsed="false">
      <c r="B164" s="178"/>
      <c r="C164" s="179"/>
      <c r="D164" s="179"/>
      <c r="E164" s="179"/>
      <c r="F164" s="179"/>
      <c r="G164" s="179"/>
      <c r="H164" s="179"/>
      <c r="I164" s="179"/>
      <c r="J164" s="179"/>
      <c r="K164" s="180"/>
    </row>
    <row r="165" s="1" customFormat="true" ht="45" hidden="false" customHeight="true" outlineLevel="0" collapsed="false">
      <c r="B165" s="182"/>
      <c r="C165" s="183" t="s">
        <v>286</v>
      </c>
      <c r="D165" s="183"/>
      <c r="E165" s="183"/>
      <c r="F165" s="183"/>
      <c r="G165" s="183"/>
      <c r="H165" s="183"/>
      <c r="I165" s="183"/>
      <c r="J165" s="183"/>
      <c r="K165" s="184"/>
    </row>
    <row r="166" s="1" customFormat="true" ht="17.25" hidden="false" customHeight="true" outlineLevel="0" collapsed="false">
      <c r="B166" s="182"/>
      <c r="C166" s="209" t="s">
        <v>214</v>
      </c>
      <c r="D166" s="209"/>
      <c r="E166" s="209"/>
      <c r="F166" s="209" t="s">
        <v>215</v>
      </c>
      <c r="G166" s="251"/>
      <c r="H166" s="252" t="s">
        <v>55</v>
      </c>
      <c r="I166" s="252" t="s">
        <v>58</v>
      </c>
      <c r="J166" s="209" t="s">
        <v>216</v>
      </c>
      <c r="K166" s="184"/>
    </row>
    <row r="167" s="1" customFormat="true" ht="17.25" hidden="false" customHeight="true" outlineLevel="0" collapsed="false">
      <c r="B167" s="185"/>
      <c r="C167" s="211" t="s">
        <v>217</v>
      </c>
      <c r="D167" s="211"/>
      <c r="E167" s="211"/>
      <c r="F167" s="212" t="s">
        <v>218</v>
      </c>
      <c r="G167" s="253"/>
      <c r="H167" s="254"/>
      <c r="I167" s="254"/>
      <c r="J167" s="211" t="s">
        <v>219</v>
      </c>
      <c r="K167" s="187"/>
    </row>
    <row r="168" s="1" customFormat="true" ht="5.25" hidden="false" customHeight="true" outlineLevel="0" collapsed="false">
      <c r="B168" s="219"/>
      <c r="C168" s="214"/>
      <c r="D168" s="214"/>
      <c r="E168" s="214"/>
      <c r="F168" s="214"/>
      <c r="G168" s="215"/>
      <c r="H168" s="214"/>
      <c r="I168" s="214"/>
      <c r="J168" s="214"/>
      <c r="K168" s="242"/>
    </row>
    <row r="169" s="1" customFormat="true" ht="15" hidden="false" customHeight="true" outlineLevel="0" collapsed="false">
      <c r="B169" s="219"/>
      <c r="C169" s="193" t="s">
        <v>223</v>
      </c>
      <c r="D169" s="193"/>
      <c r="E169" s="193"/>
      <c r="F169" s="217" t="s">
        <v>220</v>
      </c>
      <c r="G169" s="193"/>
      <c r="H169" s="193" t="s">
        <v>260</v>
      </c>
      <c r="I169" s="193" t="s">
        <v>222</v>
      </c>
      <c r="J169" s="193" t="n">
        <v>120</v>
      </c>
      <c r="K169" s="242"/>
    </row>
    <row r="170" s="1" customFormat="true" ht="15" hidden="false" customHeight="true" outlineLevel="0" collapsed="false">
      <c r="B170" s="219"/>
      <c r="C170" s="193" t="s">
        <v>269</v>
      </c>
      <c r="D170" s="193"/>
      <c r="E170" s="193"/>
      <c r="F170" s="217" t="s">
        <v>220</v>
      </c>
      <c r="G170" s="193"/>
      <c r="H170" s="193" t="s">
        <v>270</v>
      </c>
      <c r="I170" s="193" t="s">
        <v>222</v>
      </c>
      <c r="J170" s="193" t="s">
        <v>271</v>
      </c>
      <c r="K170" s="242"/>
    </row>
    <row r="171" s="1" customFormat="true" ht="15" hidden="false" customHeight="true" outlineLevel="0" collapsed="false">
      <c r="B171" s="219"/>
      <c r="C171" s="193" t="s">
        <v>168</v>
      </c>
      <c r="D171" s="193"/>
      <c r="E171" s="193"/>
      <c r="F171" s="217" t="s">
        <v>220</v>
      </c>
      <c r="G171" s="193"/>
      <c r="H171" s="193" t="s">
        <v>287</v>
      </c>
      <c r="I171" s="193" t="s">
        <v>222</v>
      </c>
      <c r="J171" s="193" t="s">
        <v>271</v>
      </c>
      <c r="K171" s="242"/>
    </row>
    <row r="172" s="1" customFormat="true" ht="15" hidden="false" customHeight="true" outlineLevel="0" collapsed="false">
      <c r="B172" s="219"/>
      <c r="C172" s="193" t="s">
        <v>225</v>
      </c>
      <c r="D172" s="193"/>
      <c r="E172" s="193"/>
      <c r="F172" s="217" t="s">
        <v>226</v>
      </c>
      <c r="G172" s="193"/>
      <c r="H172" s="193" t="s">
        <v>287</v>
      </c>
      <c r="I172" s="193" t="s">
        <v>222</v>
      </c>
      <c r="J172" s="193" t="n">
        <v>50</v>
      </c>
      <c r="K172" s="242"/>
    </row>
    <row r="173" s="1" customFormat="true" ht="15" hidden="false" customHeight="true" outlineLevel="0" collapsed="false">
      <c r="B173" s="219"/>
      <c r="C173" s="193" t="s">
        <v>228</v>
      </c>
      <c r="D173" s="193"/>
      <c r="E173" s="193"/>
      <c r="F173" s="217" t="s">
        <v>220</v>
      </c>
      <c r="G173" s="193"/>
      <c r="H173" s="193" t="s">
        <v>287</v>
      </c>
      <c r="I173" s="193" t="s">
        <v>230</v>
      </c>
      <c r="J173" s="193"/>
      <c r="K173" s="242"/>
    </row>
    <row r="174" s="1" customFormat="true" ht="15" hidden="false" customHeight="true" outlineLevel="0" collapsed="false">
      <c r="B174" s="219"/>
      <c r="C174" s="193" t="s">
        <v>239</v>
      </c>
      <c r="D174" s="193"/>
      <c r="E174" s="193"/>
      <c r="F174" s="217" t="s">
        <v>226</v>
      </c>
      <c r="G174" s="193"/>
      <c r="H174" s="193" t="s">
        <v>287</v>
      </c>
      <c r="I174" s="193" t="s">
        <v>222</v>
      </c>
      <c r="J174" s="193" t="n">
        <v>50</v>
      </c>
      <c r="K174" s="242"/>
    </row>
    <row r="175" s="1" customFormat="true" ht="15" hidden="false" customHeight="true" outlineLevel="0" collapsed="false">
      <c r="B175" s="219"/>
      <c r="C175" s="193" t="s">
        <v>247</v>
      </c>
      <c r="D175" s="193"/>
      <c r="E175" s="193"/>
      <c r="F175" s="217" t="s">
        <v>226</v>
      </c>
      <c r="G175" s="193"/>
      <c r="H175" s="193" t="s">
        <v>287</v>
      </c>
      <c r="I175" s="193" t="s">
        <v>222</v>
      </c>
      <c r="J175" s="193" t="n">
        <v>50</v>
      </c>
      <c r="K175" s="242"/>
    </row>
    <row r="176" s="1" customFormat="true" ht="15" hidden="false" customHeight="true" outlineLevel="0" collapsed="false">
      <c r="B176" s="219"/>
      <c r="C176" s="193" t="s">
        <v>245</v>
      </c>
      <c r="D176" s="193"/>
      <c r="E176" s="193"/>
      <c r="F176" s="217" t="s">
        <v>226</v>
      </c>
      <c r="G176" s="193"/>
      <c r="H176" s="193" t="s">
        <v>287</v>
      </c>
      <c r="I176" s="193" t="s">
        <v>222</v>
      </c>
      <c r="J176" s="193" t="n">
        <v>50</v>
      </c>
      <c r="K176" s="242"/>
    </row>
    <row r="177" s="1" customFormat="true" ht="15" hidden="false" customHeight="true" outlineLevel="0" collapsed="false">
      <c r="B177" s="219"/>
      <c r="C177" s="193" t="s">
        <v>90</v>
      </c>
      <c r="D177" s="193"/>
      <c r="E177" s="193"/>
      <c r="F177" s="217" t="s">
        <v>220</v>
      </c>
      <c r="G177" s="193"/>
      <c r="H177" s="193" t="s">
        <v>288</v>
      </c>
      <c r="I177" s="193" t="s">
        <v>289</v>
      </c>
      <c r="J177" s="193"/>
      <c r="K177" s="242"/>
    </row>
    <row r="178" s="1" customFormat="true" ht="15" hidden="false" customHeight="true" outlineLevel="0" collapsed="false">
      <c r="B178" s="219"/>
      <c r="C178" s="193" t="s">
        <v>58</v>
      </c>
      <c r="D178" s="193"/>
      <c r="E178" s="193"/>
      <c r="F178" s="217" t="s">
        <v>220</v>
      </c>
      <c r="G178" s="193"/>
      <c r="H178" s="193" t="s">
        <v>290</v>
      </c>
      <c r="I178" s="193" t="s">
        <v>291</v>
      </c>
      <c r="J178" s="193" t="n">
        <v>1</v>
      </c>
      <c r="K178" s="242"/>
    </row>
    <row r="179" s="1" customFormat="true" ht="15" hidden="false" customHeight="true" outlineLevel="0" collapsed="false">
      <c r="B179" s="219"/>
      <c r="C179" s="193" t="s">
        <v>54</v>
      </c>
      <c r="D179" s="193"/>
      <c r="E179" s="193"/>
      <c r="F179" s="217" t="s">
        <v>220</v>
      </c>
      <c r="G179" s="193"/>
      <c r="H179" s="193" t="s">
        <v>292</v>
      </c>
      <c r="I179" s="193" t="s">
        <v>222</v>
      </c>
      <c r="J179" s="193" t="n">
        <v>20</v>
      </c>
      <c r="K179" s="242"/>
    </row>
    <row r="180" s="1" customFormat="true" ht="15" hidden="false" customHeight="true" outlineLevel="0" collapsed="false">
      <c r="B180" s="219"/>
      <c r="C180" s="193" t="s">
        <v>55</v>
      </c>
      <c r="D180" s="193"/>
      <c r="E180" s="193"/>
      <c r="F180" s="217" t="s">
        <v>220</v>
      </c>
      <c r="G180" s="193"/>
      <c r="H180" s="193" t="s">
        <v>293</v>
      </c>
      <c r="I180" s="193" t="s">
        <v>222</v>
      </c>
      <c r="J180" s="193" t="n">
        <v>255</v>
      </c>
      <c r="K180" s="242"/>
    </row>
    <row r="181" s="1" customFormat="true" ht="15" hidden="false" customHeight="true" outlineLevel="0" collapsed="false">
      <c r="B181" s="219"/>
      <c r="C181" s="193" t="s">
        <v>91</v>
      </c>
      <c r="D181" s="193"/>
      <c r="E181" s="193"/>
      <c r="F181" s="217" t="s">
        <v>220</v>
      </c>
      <c r="G181" s="193"/>
      <c r="H181" s="193" t="s">
        <v>184</v>
      </c>
      <c r="I181" s="193" t="s">
        <v>222</v>
      </c>
      <c r="J181" s="193" t="n">
        <v>10</v>
      </c>
      <c r="K181" s="242"/>
    </row>
    <row r="182" s="1" customFormat="true" ht="15" hidden="false" customHeight="true" outlineLevel="0" collapsed="false">
      <c r="B182" s="219"/>
      <c r="C182" s="193" t="s">
        <v>92</v>
      </c>
      <c r="D182" s="193"/>
      <c r="E182" s="193"/>
      <c r="F182" s="217" t="s">
        <v>220</v>
      </c>
      <c r="G182" s="193"/>
      <c r="H182" s="193" t="s">
        <v>294</v>
      </c>
      <c r="I182" s="193" t="s">
        <v>255</v>
      </c>
      <c r="J182" s="193"/>
      <c r="K182" s="242"/>
    </row>
    <row r="183" s="1" customFormat="true" ht="15" hidden="false" customHeight="true" outlineLevel="0" collapsed="false">
      <c r="B183" s="219"/>
      <c r="C183" s="193" t="s">
        <v>295</v>
      </c>
      <c r="D183" s="193"/>
      <c r="E183" s="193"/>
      <c r="F183" s="217" t="s">
        <v>220</v>
      </c>
      <c r="G183" s="193"/>
      <c r="H183" s="193" t="s">
        <v>296</v>
      </c>
      <c r="I183" s="193" t="s">
        <v>255</v>
      </c>
      <c r="J183" s="193"/>
      <c r="K183" s="242"/>
    </row>
    <row r="184" s="1" customFormat="true" ht="15" hidden="false" customHeight="true" outlineLevel="0" collapsed="false">
      <c r="B184" s="219"/>
      <c r="C184" s="193" t="s">
        <v>284</v>
      </c>
      <c r="D184" s="193"/>
      <c r="E184" s="193"/>
      <c r="F184" s="217" t="s">
        <v>220</v>
      </c>
      <c r="G184" s="193"/>
      <c r="H184" s="193" t="s">
        <v>297</v>
      </c>
      <c r="I184" s="193" t="s">
        <v>255</v>
      </c>
      <c r="J184" s="193"/>
      <c r="K184" s="242"/>
    </row>
    <row r="185" s="1" customFormat="true" ht="15" hidden="false" customHeight="true" outlineLevel="0" collapsed="false">
      <c r="B185" s="219"/>
      <c r="C185" s="193" t="s">
        <v>94</v>
      </c>
      <c r="D185" s="193"/>
      <c r="E185" s="193"/>
      <c r="F185" s="217" t="s">
        <v>226</v>
      </c>
      <c r="G185" s="193"/>
      <c r="H185" s="193" t="s">
        <v>298</v>
      </c>
      <c r="I185" s="193" t="s">
        <v>222</v>
      </c>
      <c r="J185" s="193" t="n">
        <v>50</v>
      </c>
      <c r="K185" s="242"/>
    </row>
    <row r="186" s="1" customFormat="true" ht="15" hidden="false" customHeight="true" outlineLevel="0" collapsed="false">
      <c r="B186" s="219"/>
      <c r="C186" s="193" t="s">
        <v>299</v>
      </c>
      <c r="D186" s="193"/>
      <c r="E186" s="193"/>
      <c r="F186" s="217" t="s">
        <v>226</v>
      </c>
      <c r="G186" s="193"/>
      <c r="H186" s="193" t="s">
        <v>300</v>
      </c>
      <c r="I186" s="193" t="s">
        <v>301</v>
      </c>
      <c r="J186" s="193"/>
      <c r="K186" s="242"/>
    </row>
    <row r="187" s="1" customFormat="true" ht="15" hidden="false" customHeight="true" outlineLevel="0" collapsed="false">
      <c r="B187" s="219"/>
      <c r="C187" s="193" t="s">
        <v>302</v>
      </c>
      <c r="D187" s="193"/>
      <c r="E187" s="193"/>
      <c r="F187" s="217" t="s">
        <v>226</v>
      </c>
      <c r="G187" s="193"/>
      <c r="H187" s="193" t="s">
        <v>303</v>
      </c>
      <c r="I187" s="193" t="s">
        <v>301</v>
      </c>
      <c r="J187" s="193"/>
      <c r="K187" s="242"/>
    </row>
    <row r="188" s="1" customFormat="true" ht="15" hidden="false" customHeight="true" outlineLevel="0" collapsed="false">
      <c r="B188" s="219"/>
      <c r="C188" s="193" t="s">
        <v>304</v>
      </c>
      <c r="D188" s="193"/>
      <c r="E188" s="193"/>
      <c r="F188" s="217" t="s">
        <v>226</v>
      </c>
      <c r="G188" s="193"/>
      <c r="H188" s="193" t="s">
        <v>305</v>
      </c>
      <c r="I188" s="193" t="s">
        <v>301</v>
      </c>
      <c r="J188" s="193"/>
      <c r="K188" s="242"/>
    </row>
    <row r="189" s="1" customFormat="true" ht="15" hidden="false" customHeight="true" outlineLevel="0" collapsed="false">
      <c r="B189" s="219"/>
      <c r="C189" s="255" t="s">
        <v>306</v>
      </c>
      <c r="D189" s="193"/>
      <c r="E189" s="193"/>
      <c r="F189" s="217" t="s">
        <v>226</v>
      </c>
      <c r="G189" s="193"/>
      <c r="H189" s="193" t="s">
        <v>307</v>
      </c>
      <c r="I189" s="193" t="s">
        <v>308</v>
      </c>
      <c r="J189" s="256" t="s">
        <v>309</v>
      </c>
      <c r="K189" s="242"/>
    </row>
    <row r="190" s="1" customFormat="true" ht="15" hidden="false" customHeight="true" outlineLevel="0" collapsed="false">
      <c r="B190" s="219"/>
      <c r="C190" s="255" t="s">
        <v>310</v>
      </c>
      <c r="D190" s="193"/>
      <c r="E190" s="193"/>
      <c r="F190" s="217" t="s">
        <v>226</v>
      </c>
      <c r="G190" s="193"/>
      <c r="H190" s="193" t="s">
        <v>311</v>
      </c>
      <c r="I190" s="193" t="s">
        <v>308</v>
      </c>
      <c r="J190" s="256" t="s">
        <v>309</v>
      </c>
      <c r="K190" s="242"/>
    </row>
    <row r="191" s="1" customFormat="true" ht="15" hidden="false" customHeight="true" outlineLevel="0" collapsed="false">
      <c r="B191" s="219"/>
      <c r="C191" s="255" t="s">
        <v>43</v>
      </c>
      <c r="D191" s="193"/>
      <c r="E191" s="193"/>
      <c r="F191" s="217" t="s">
        <v>220</v>
      </c>
      <c r="G191" s="193"/>
      <c r="H191" s="189" t="s">
        <v>312</v>
      </c>
      <c r="I191" s="193" t="s">
        <v>313</v>
      </c>
      <c r="J191" s="193"/>
      <c r="K191" s="242"/>
    </row>
    <row r="192" s="1" customFormat="true" ht="15" hidden="false" customHeight="true" outlineLevel="0" collapsed="false">
      <c r="B192" s="219"/>
      <c r="C192" s="255" t="s">
        <v>314</v>
      </c>
      <c r="D192" s="193"/>
      <c r="E192" s="193"/>
      <c r="F192" s="217" t="s">
        <v>220</v>
      </c>
      <c r="G192" s="193"/>
      <c r="H192" s="193" t="s">
        <v>315</v>
      </c>
      <c r="I192" s="193" t="s">
        <v>255</v>
      </c>
      <c r="J192" s="193"/>
      <c r="K192" s="242"/>
    </row>
    <row r="193" s="1" customFormat="true" ht="15" hidden="false" customHeight="true" outlineLevel="0" collapsed="false">
      <c r="B193" s="219"/>
      <c r="C193" s="255" t="s">
        <v>316</v>
      </c>
      <c r="D193" s="193"/>
      <c r="E193" s="193"/>
      <c r="F193" s="217" t="s">
        <v>220</v>
      </c>
      <c r="G193" s="193"/>
      <c r="H193" s="193" t="s">
        <v>317</v>
      </c>
      <c r="I193" s="193" t="s">
        <v>255</v>
      </c>
      <c r="J193" s="193"/>
      <c r="K193" s="242"/>
    </row>
    <row r="194" s="1" customFormat="true" ht="15" hidden="false" customHeight="true" outlineLevel="0" collapsed="false">
      <c r="B194" s="219"/>
      <c r="C194" s="255" t="s">
        <v>318</v>
      </c>
      <c r="D194" s="193"/>
      <c r="E194" s="193"/>
      <c r="F194" s="217" t="s">
        <v>226</v>
      </c>
      <c r="G194" s="193"/>
      <c r="H194" s="193" t="s">
        <v>319</v>
      </c>
      <c r="I194" s="193" t="s">
        <v>255</v>
      </c>
      <c r="J194" s="193"/>
      <c r="K194" s="242"/>
    </row>
    <row r="195" s="1" customFormat="true" ht="15" hidden="false" customHeight="true" outlineLevel="0" collapsed="false">
      <c r="B195" s="248"/>
      <c r="C195" s="257"/>
      <c r="D195" s="228"/>
      <c r="E195" s="228"/>
      <c r="F195" s="228"/>
      <c r="G195" s="228"/>
      <c r="H195" s="228"/>
      <c r="I195" s="228"/>
      <c r="J195" s="228"/>
      <c r="K195" s="249"/>
    </row>
    <row r="196" s="1" customFormat="true" ht="18.75" hidden="false" customHeight="true" outlineLevel="0" collapsed="false">
      <c r="B196" s="230"/>
      <c r="C196" s="240"/>
      <c r="D196" s="240"/>
      <c r="E196" s="240"/>
      <c r="F196" s="250"/>
      <c r="G196" s="240"/>
      <c r="H196" s="240"/>
      <c r="I196" s="240"/>
      <c r="J196" s="240"/>
      <c r="K196" s="230"/>
    </row>
    <row r="197" s="1" customFormat="true" ht="18.75" hidden="false" customHeight="true" outlineLevel="0" collapsed="false">
      <c r="B197" s="230"/>
      <c r="C197" s="240"/>
      <c r="D197" s="240"/>
      <c r="E197" s="240"/>
      <c r="F197" s="250"/>
      <c r="G197" s="240"/>
      <c r="H197" s="240"/>
      <c r="I197" s="240"/>
      <c r="J197" s="240"/>
      <c r="K197" s="230"/>
    </row>
    <row r="198" s="1" customFormat="true" ht="18.75" hidden="false" customHeight="true" outlineLevel="0" collapsed="false"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</row>
    <row r="199" s="1" customFormat="true" ht="13.5" hidden="false" customHeight="false" outlineLevel="0" collapsed="false">
      <c r="B199" s="178"/>
      <c r="C199" s="179"/>
      <c r="D199" s="179"/>
      <c r="E199" s="179"/>
      <c r="F199" s="179"/>
      <c r="G199" s="179"/>
      <c r="H199" s="179"/>
      <c r="I199" s="179"/>
      <c r="J199" s="179"/>
      <c r="K199" s="180"/>
    </row>
    <row r="200" s="1" customFormat="true" ht="21" hidden="false" customHeight="true" outlineLevel="0" collapsed="false">
      <c r="B200" s="182"/>
      <c r="C200" s="183" t="s">
        <v>320</v>
      </c>
      <c r="D200" s="183"/>
      <c r="E200" s="183"/>
      <c r="F200" s="183"/>
      <c r="G200" s="183"/>
      <c r="H200" s="183"/>
      <c r="I200" s="183"/>
      <c r="J200" s="183"/>
      <c r="K200" s="184"/>
    </row>
    <row r="201" s="1" customFormat="true" ht="25.5" hidden="false" customHeight="true" outlineLevel="0" collapsed="false">
      <c r="B201" s="182"/>
      <c r="C201" s="258" t="s">
        <v>321</v>
      </c>
      <c r="D201" s="258"/>
      <c r="E201" s="258"/>
      <c r="F201" s="258" t="s">
        <v>322</v>
      </c>
      <c r="G201" s="259"/>
      <c r="H201" s="258" t="s">
        <v>323</v>
      </c>
      <c r="I201" s="258"/>
      <c r="J201" s="258"/>
      <c r="K201" s="184"/>
    </row>
    <row r="202" s="1" customFormat="true" ht="5.25" hidden="false" customHeight="true" outlineLevel="0" collapsed="false">
      <c r="B202" s="219"/>
      <c r="C202" s="214"/>
      <c r="D202" s="214"/>
      <c r="E202" s="214"/>
      <c r="F202" s="214"/>
      <c r="G202" s="240"/>
      <c r="H202" s="214"/>
      <c r="I202" s="214"/>
      <c r="J202" s="214"/>
      <c r="K202" s="242"/>
    </row>
    <row r="203" s="1" customFormat="true" ht="15" hidden="false" customHeight="true" outlineLevel="0" collapsed="false">
      <c r="B203" s="219"/>
      <c r="C203" s="193" t="s">
        <v>313</v>
      </c>
      <c r="D203" s="193"/>
      <c r="E203" s="193"/>
      <c r="F203" s="217" t="s">
        <v>44</v>
      </c>
      <c r="G203" s="193"/>
      <c r="H203" s="193" t="s">
        <v>324</v>
      </c>
      <c r="I203" s="193"/>
      <c r="J203" s="193"/>
      <c r="K203" s="242"/>
    </row>
    <row r="204" s="1" customFormat="true" ht="15" hidden="false" customHeight="true" outlineLevel="0" collapsed="false">
      <c r="B204" s="219"/>
      <c r="C204" s="193"/>
      <c r="D204" s="193"/>
      <c r="E204" s="193"/>
      <c r="F204" s="217" t="s">
        <v>45</v>
      </c>
      <c r="G204" s="193"/>
      <c r="H204" s="193" t="s">
        <v>325</v>
      </c>
      <c r="I204" s="193"/>
      <c r="J204" s="193"/>
      <c r="K204" s="242"/>
    </row>
    <row r="205" s="1" customFormat="true" ht="15" hidden="false" customHeight="true" outlineLevel="0" collapsed="false">
      <c r="B205" s="219"/>
      <c r="C205" s="193"/>
      <c r="D205" s="193"/>
      <c r="E205" s="193"/>
      <c r="F205" s="217" t="s">
        <v>48</v>
      </c>
      <c r="G205" s="193"/>
      <c r="H205" s="193" t="s">
        <v>326</v>
      </c>
      <c r="I205" s="193"/>
      <c r="J205" s="193"/>
      <c r="K205" s="242"/>
    </row>
    <row r="206" s="1" customFormat="true" ht="15" hidden="false" customHeight="true" outlineLevel="0" collapsed="false">
      <c r="B206" s="219"/>
      <c r="C206" s="193"/>
      <c r="D206" s="193"/>
      <c r="E206" s="193"/>
      <c r="F206" s="217" t="s">
        <v>46</v>
      </c>
      <c r="G206" s="193"/>
      <c r="H206" s="193" t="s">
        <v>327</v>
      </c>
      <c r="I206" s="193"/>
      <c r="J206" s="193"/>
      <c r="K206" s="242"/>
    </row>
    <row r="207" s="1" customFormat="true" ht="15" hidden="false" customHeight="true" outlineLevel="0" collapsed="false">
      <c r="B207" s="219"/>
      <c r="C207" s="193"/>
      <c r="D207" s="193"/>
      <c r="E207" s="193"/>
      <c r="F207" s="217" t="s">
        <v>47</v>
      </c>
      <c r="G207" s="193"/>
      <c r="H207" s="193" t="s">
        <v>328</v>
      </c>
      <c r="I207" s="193"/>
      <c r="J207" s="193"/>
      <c r="K207" s="242"/>
    </row>
    <row r="208" s="1" customFormat="true" ht="15" hidden="false" customHeight="true" outlineLevel="0" collapsed="false">
      <c r="B208" s="219"/>
      <c r="C208" s="193"/>
      <c r="D208" s="193"/>
      <c r="E208" s="193"/>
      <c r="F208" s="217"/>
      <c r="G208" s="193"/>
      <c r="H208" s="193"/>
      <c r="I208" s="193"/>
      <c r="J208" s="193"/>
      <c r="K208" s="242"/>
    </row>
    <row r="209" s="1" customFormat="true" ht="15" hidden="false" customHeight="true" outlineLevel="0" collapsed="false">
      <c r="B209" s="219"/>
      <c r="C209" s="193" t="s">
        <v>267</v>
      </c>
      <c r="D209" s="193"/>
      <c r="E209" s="193"/>
      <c r="F209" s="217" t="s">
        <v>77</v>
      </c>
      <c r="G209" s="193"/>
      <c r="H209" s="193" t="s">
        <v>329</v>
      </c>
      <c r="I209" s="193"/>
      <c r="J209" s="193"/>
      <c r="K209" s="242"/>
    </row>
    <row r="210" s="1" customFormat="true" ht="15" hidden="false" customHeight="true" outlineLevel="0" collapsed="false">
      <c r="B210" s="219"/>
      <c r="C210" s="193"/>
      <c r="D210" s="193"/>
      <c r="E210" s="193"/>
      <c r="F210" s="217" t="s">
        <v>162</v>
      </c>
      <c r="G210" s="193"/>
      <c r="H210" s="193" t="s">
        <v>163</v>
      </c>
      <c r="I210" s="193"/>
      <c r="J210" s="193"/>
      <c r="K210" s="242"/>
    </row>
    <row r="211" s="1" customFormat="true" ht="15" hidden="false" customHeight="true" outlineLevel="0" collapsed="false">
      <c r="B211" s="219"/>
      <c r="C211" s="193"/>
      <c r="D211" s="193"/>
      <c r="E211" s="193"/>
      <c r="F211" s="217" t="s">
        <v>160</v>
      </c>
      <c r="G211" s="193"/>
      <c r="H211" s="193" t="s">
        <v>330</v>
      </c>
      <c r="I211" s="193"/>
      <c r="J211" s="193"/>
      <c r="K211" s="242"/>
    </row>
    <row r="212" s="1" customFormat="true" ht="15" hidden="false" customHeight="true" outlineLevel="0" collapsed="false">
      <c r="B212" s="260"/>
      <c r="C212" s="193"/>
      <c r="D212" s="193"/>
      <c r="E212" s="193"/>
      <c r="F212" s="217" t="s">
        <v>164</v>
      </c>
      <c r="G212" s="255"/>
      <c r="H212" s="246" t="s">
        <v>165</v>
      </c>
      <c r="I212" s="246"/>
      <c r="J212" s="246"/>
      <c r="K212" s="261"/>
    </row>
    <row r="213" s="1" customFormat="true" ht="15" hidden="false" customHeight="true" outlineLevel="0" collapsed="false">
      <c r="B213" s="260"/>
      <c r="C213" s="193"/>
      <c r="D213" s="193"/>
      <c r="E213" s="193"/>
      <c r="F213" s="217" t="s">
        <v>166</v>
      </c>
      <c r="G213" s="255"/>
      <c r="H213" s="246" t="s">
        <v>331</v>
      </c>
      <c r="I213" s="246"/>
      <c r="J213" s="246"/>
      <c r="K213" s="261"/>
    </row>
    <row r="214" s="1" customFormat="true" ht="15" hidden="false" customHeight="true" outlineLevel="0" collapsed="false">
      <c r="B214" s="260"/>
      <c r="C214" s="193"/>
      <c r="D214" s="193"/>
      <c r="E214" s="193"/>
      <c r="F214" s="217"/>
      <c r="G214" s="255"/>
      <c r="H214" s="246"/>
      <c r="I214" s="246"/>
      <c r="J214" s="246"/>
      <c r="K214" s="261"/>
    </row>
    <row r="215" s="1" customFormat="true" ht="15" hidden="false" customHeight="true" outlineLevel="0" collapsed="false">
      <c r="B215" s="260"/>
      <c r="C215" s="193" t="s">
        <v>291</v>
      </c>
      <c r="D215" s="193"/>
      <c r="E215" s="193"/>
      <c r="F215" s="217" t="n">
        <v>1</v>
      </c>
      <c r="G215" s="255"/>
      <c r="H215" s="246" t="s">
        <v>332</v>
      </c>
      <c r="I215" s="246"/>
      <c r="J215" s="246"/>
      <c r="K215" s="261"/>
    </row>
    <row r="216" s="1" customFormat="true" ht="15" hidden="false" customHeight="true" outlineLevel="0" collapsed="false">
      <c r="B216" s="260"/>
      <c r="C216" s="193"/>
      <c r="D216" s="193"/>
      <c r="E216" s="193"/>
      <c r="F216" s="217" t="n">
        <v>2</v>
      </c>
      <c r="G216" s="255"/>
      <c r="H216" s="246" t="s">
        <v>333</v>
      </c>
      <c r="I216" s="246"/>
      <c r="J216" s="246"/>
      <c r="K216" s="261"/>
    </row>
    <row r="217" s="1" customFormat="true" ht="15" hidden="false" customHeight="true" outlineLevel="0" collapsed="false">
      <c r="B217" s="260"/>
      <c r="C217" s="193"/>
      <c r="D217" s="193"/>
      <c r="E217" s="193"/>
      <c r="F217" s="217" t="n">
        <v>3</v>
      </c>
      <c r="G217" s="255"/>
      <c r="H217" s="246" t="s">
        <v>334</v>
      </c>
      <c r="I217" s="246"/>
      <c r="J217" s="246"/>
      <c r="K217" s="261"/>
    </row>
    <row r="218" s="1" customFormat="true" ht="15" hidden="false" customHeight="true" outlineLevel="0" collapsed="false">
      <c r="B218" s="260"/>
      <c r="C218" s="193"/>
      <c r="D218" s="193"/>
      <c r="E218" s="193"/>
      <c r="F218" s="217" t="n">
        <v>4</v>
      </c>
      <c r="G218" s="255"/>
      <c r="H218" s="246" t="s">
        <v>335</v>
      </c>
      <c r="I218" s="246"/>
      <c r="J218" s="246"/>
      <c r="K218" s="261"/>
    </row>
    <row r="219" s="1" customFormat="true" ht="12.75" hidden="false" customHeight="true" outlineLevel="0" collapsed="false">
      <c r="B219" s="262"/>
      <c r="C219" s="263"/>
      <c r="D219" s="263"/>
      <c r="E219" s="263"/>
      <c r="F219" s="263"/>
      <c r="G219" s="263"/>
      <c r="H219" s="263"/>
      <c r="I219" s="263"/>
      <c r="J219" s="263"/>
      <c r="K219" s="264"/>
    </row>
  </sheetData>
  <mergeCells count="77"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0:J210"/>
    <mergeCell ref="H211:J211"/>
    <mergeCell ref="H212:J212"/>
    <mergeCell ref="H213:J213"/>
    <mergeCell ref="H215:J215"/>
    <mergeCell ref="H216:J216"/>
    <mergeCell ref="H217:J217"/>
    <mergeCell ref="H218:J218"/>
  </mergeCells>
  <printOptions headings="false" gridLines="false" gridLinesSet="true" horizontalCentered="false" verticalCentered="false"/>
  <pageMargins left="0.590277777777778" right="0.590277777777778" top="0.590277777777778" bottom="0.590277777777778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2024-12-06T12:09:11Z</dcterms:created>
  <dc:creator>Štefan Sivák</dc:creator>
  <dc:description/>
  <dc:language>cs-CZ</dc:language>
  <cp:lastModifiedBy/>
  <dcterms:modified xsi:type="dcterms:W3CDTF">2025-01-14T12:14:52Z</dcterms:modified>
  <cp:revision>1</cp:revision>
  <dc:subject/>
  <dc:title/>
</cp:coreProperties>
</file>